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8109\Documents\Tomek\Tomek2\Wnioski,zamówienia\na stronę\Biurowe\2027 sprzęt foto i video\"/>
    </mc:Choice>
  </mc:AlternateContent>
  <bookViews>
    <workbookView xWindow="0" yWindow="0" windowWidth="12180" windowHeight="3195"/>
  </bookViews>
  <sheets>
    <sheet name="Arkusz1" sheetId="1" r:id="rId1"/>
  </sheets>
  <definedNames>
    <definedName name="_xlnm.Print_Area" localSheetId="0">Arkusz1!$A$1:$G$48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F29" i="1" s="1"/>
  <c r="E31" i="1"/>
  <c r="F31" i="1" s="1"/>
  <c r="E30" i="1"/>
  <c r="F30" i="1" s="1"/>
  <c r="E28" i="1"/>
  <c r="F28" i="1" s="1"/>
  <c r="E27" i="1"/>
  <c r="F27" i="1" s="1"/>
  <c r="E26" i="1"/>
  <c r="F26" i="1" s="1"/>
  <c r="E25" i="1"/>
  <c r="F25" i="1" s="1"/>
  <c r="E24" i="1" l="1"/>
  <c r="F24" i="1" s="1"/>
  <c r="E33" i="1" l="1"/>
  <c r="F33" i="1" s="1"/>
  <c r="K1" i="1" s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35" i="1" s="1"/>
</calcChain>
</file>

<file path=xl/sharedStrings.xml><?xml version="1.0" encoding="utf-8"?>
<sst xmlns="http://schemas.openxmlformats.org/spreadsheetml/2006/main" count="57" uniqueCount="54">
  <si>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</si>
  <si>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</si>
  <si>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</si>
  <si>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</si>
  <si>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e-mail: tomasz.lysiak@strazgraniczna.pl, tel. stac.: 22 500 3177, tel. kom.: 797 338 100</t>
  </si>
  <si>
    <r>
      <t>V. Oświadczam, że wyrażam zgodę na udostępnienie moich danych osobowych przez Nadwiślański Oddział Straży Granicznej im. Powstania Warszawskiego</t>
    </r>
    <r>
      <rPr>
        <i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</si>
  <si>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</si>
  <si>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</si>
  <si>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</si>
  <si>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</si>
  <si>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</si>
  <si>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</si>
  <si>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</si>
  <si>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</si>
  <si>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</si>
  <si>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</si>
  <si>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</si>
  <si>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</si>
  <si>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</si>
  <si>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</si>
  <si>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</si>
  <si>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</si>
  <si>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</si>
  <si>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</si>
  <si>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</si>
  <si>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</si>
  <si>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</si>
  <si>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</si>
  <si>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</si>
  <si>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</si>
  <si>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</si>
  <si>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</si>
  <si>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</si>
  <si>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</si>
  <si>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II</t>
  </si>
  <si>
    <t>Oferuję wykonanie przedmiotu zamówienia: proszę wypełnić zamieszczoną poniżej tabelę.</t>
  </si>
  <si>
    <t>III</t>
  </si>
  <si>
    <t>Zespół Prasowy KGSG</t>
  </si>
  <si>
    <t>aparat fotograficzny Nikon D7500 z obiektywem 18-300 VR</t>
  </si>
  <si>
    <t>Plecak Benro Ranger 600N</t>
  </si>
  <si>
    <t>Lampa błyskowa NIKON SB-5000</t>
  </si>
  <si>
    <t>Bydgoszcz</t>
  </si>
  <si>
    <t>Łódź i Bydgoszcz</t>
  </si>
  <si>
    <t>Bydgoszcz i Radom</t>
  </si>
  <si>
    <t>Canon R6 Mark II (Body)</t>
  </si>
  <si>
    <t>Zespół Prasowy NwOSG</t>
  </si>
  <si>
    <t>dodatkowa bateria do Canon R6 Mark II (Body)</t>
  </si>
  <si>
    <t>Obiektyw Canon RF 70-200mm f/2.8L IS USM</t>
  </si>
  <si>
    <t>Obiektyw Canon RF 16mm F2.8 STM</t>
  </si>
  <si>
    <t>FORMULARZ OFERTOWY do zamówienia nr 25/ZM/2026
sprzedaż i dostawa sprzętu foto, video i RTV</t>
  </si>
  <si>
    <t>dostawa najpóźniej do 14 dni od dnia otrzymania, wysłanego przez Zamawiającego Zamówienia</t>
  </si>
  <si>
    <t>podpisaną przez oferenta ofertę należy wysłać na adres e-mail: tomasz.lysiak@strazgraniczna.pl do dnia 05.11.2026 r.</t>
  </si>
  <si>
    <t>Kamera Insta 360 X6 Essentials Bundle | Kamera 360° | 8K 50fps | Midnight Black</t>
  </si>
  <si>
    <t>Oświadczam, iż zapoznałem się i akceptuję warunki dotyczące realizacji przedmiotu zamówienia.
Oświadczam, iż zapoznałem się z klauzulą informacyjną RODO załączoną do ogłoszenia.
Oświadczam, iż zapoznałem się i akceptuję warunki kary umownych i roszczeń odszkodowawzych.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</si>
</sst>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&quot; &quot;??/16"/>
  </numFmts>
  <fonts count="10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0" tint="-0.34998626667073579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40C28"/>
      <name val="Times New Roman"/>
      <family val="1"/>
      <charset val="238"/>
    </font>
    <font>
      <sz val="11"/>
      <color rgb="FF33333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0" xfId="0" applyFont="1" applyFill="1" applyBorder="1" applyProtection="1"/>
    <xf numFmtId="4" fontId="6" fillId="3" borderId="0" xfId="0" applyNumberFormat="1" applyFont="1" applyFill="1" applyBorder="1" applyProtection="1">
      <protection locked="0"/>
    </xf>
    <xf numFmtId="4" fontId="6" fillId="2" borderId="0" xfId="0" applyNumberFormat="1" applyFont="1" applyFill="1" applyBorder="1" applyProtection="1"/>
    <xf numFmtId="4" fontId="6" fillId="2" borderId="0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165" fontId="6" fillId="2" borderId="0" xfId="0" applyNumberFormat="1" applyFont="1" applyFill="1" applyBorder="1" applyAlignment="1" applyProtection="1">
      <alignment horizontal="center"/>
    </xf>
    <xf numFmtId="0" fontId="6" fillId="2" borderId="0" xfId="0" applyFont="1" applyFill="1" applyProtection="1"/>
    <xf numFmtId="0" fontId="6" fillId="3" borderId="0" xfId="0" applyFont="1" applyFill="1" applyBorder="1" applyProtection="1">
      <protection locked="0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="145" zoomScaleNormal="100" zoomScaleSheetLayoutView="145" workbookViewId="0">
      <selection activeCell="A26" sqref="A26"/>
    </sheetView>
  </sheetViews>
  <sheetFormatPr defaultRowHeight="15" x14ac:dyDescent="0.25"/>
  <cols>
    <col min="1" max="1" width="3.42578125" style="16" customWidth="1"/>
    <col min="2" max="2" width="43" style="16" customWidth="1"/>
    <col min="3" max="3" width="4.85546875" style="16" bestFit="1" customWidth="1"/>
    <col min="4" max="6" width="14.42578125" style="16" customWidth="1"/>
    <col min="7" max="7" width="10.140625" style="16" bestFit="1" customWidth="1"/>
    <col min="8" max="8" width="9.140625" style="7"/>
    <col min="9" max="16384" width="9.140625" style="16"/>
  </cols>
  <sheetData>
    <row r="1" spans="1:17" x14ac:dyDescent="0.25">
      <c r="B1" s="5"/>
      <c r="C1" s="5"/>
      <c r="D1" s="5"/>
      <c r="E1" s="5" t="s">
        <v>32</v>
      </c>
      <c r="F1" s="6"/>
      <c r="J1" s="28" t="s">
        <v>13</v>
      </c>
      <c r="K1" s="29">
        <f>F33</f>
        <v>0</v>
      </c>
      <c r="L1" s="30"/>
      <c r="M1" s="28"/>
      <c r="N1" s="28"/>
      <c r="O1" s="28"/>
      <c r="P1" s="28"/>
      <c r="Q1" s="28"/>
    </row>
    <row r="2" spans="1:17" x14ac:dyDescent="0.25">
      <c r="A2" s="1"/>
      <c r="J2" s="28"/>
      <c r="K2" s="30"/>
      <c r="L2" s="31" t="s">
        <v>14</v>
      </c>
      <c r="M2" s="32" t="s">
        <v>15</v>
      </c>
      <c r="N2" s="32" t="s">
        <v>16</v>
      </c>
      <c r="O2" s="32" t="s">
        <v>17</v>
      </c>
      <c r="P2" s="32" t="s">
        <v>18</v>
      </c>
      <c r="Q2" s="32" t="s">
        <v>19</v>
      </c>
    </row>
    <row r="3" spans="1:17" ht="32.25" customHeight="1" x14ac:dyDescent="0.25">
      <c r="A3" s="11" t="s">
        <v>49</v>
      </c>
      <c r="B3" s="12"/>
      <c r="C3" s="12"/>
      <c r="D3" s="12"/>
      <c r="E3" s="12"/>
      <c r="F3" s="12"/>
      <c r="G3" s="12"/>
      <c r="J3" s="28" t="s">
        <v>20</v>
      </c>
      <c r="K3" s="28"/>
      <c r="L3" s="33"/>
      <c r="M3" s="32">
        <f>ROUND((K1-INT(K1))*100,0)</f>
        <v>0</v>
      </c>
      <c r="N3" s="32">
        <f>IF(K1&gt;=1,VALUE(RIGHT(LEFT(INT(K1),LEN(INT(K1))),3)),0)</f>
        <v>0</v>
      </c>
      <c r="O3" s="32">
        <f>IF(K1&gt;=1000,VALUE(TEXT(RIGHT(LEFT(INT(K1),LEN(INT(K1))-3),3),"000")),0)</f>
        <v>0</v>
      </c>
      <c r="P3" s="32">
        <f>IF(K1&gt;=1000000,VALUE(TEXT(RIGHT(LEFT(INT(K1),LEN(INT(K1))-6),3),"000")),0)</f>
        <v>0</v>
      </c>
      <c r="Q3" s="32">
        <f>IF(K1&gt;=1000000000,VALUE(TEXT(RIGHT(LEFT(INT(K1),LEN(INT(K1))-9),3),"000")),0)</f>
        <v>0</v>
      </c>
    </row>
    <row r="4" spans="1:17" x14ac:dyDescent="0.25">
      <c r="J4" s="28" t="s">
        <v>21</v>
      </c>
      <c r="K4" s="28"/>
      <c r="L4" s="28" t="str">
        <f>ROUND((K1-INT(K1))*100,0)&amp;"/"&amp;100 &amp; " groszy"</f>
        <v>0/100 groszy</v>
      </c>
      <c r="M4" s="28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8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8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8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8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x14ac:dyDescent="0.25">
      <c r="A5" s="2" t="s">
        <v>0</v>
      </c>
      <c r="J5" s="28"/>
      <c r="K5" s="28"/>
      <c r="L5" s="28" t="str">
        <f>TEXT(ROUND((K1-INT(K1))*100,0),"00")&amp;"/"&amp;"100"</f>
        <v>00/100</v>
      </c>
      <c r="M5" s="28"/>
      <c r="N5" s="28"/>
      <c r="O5" s="28"/>
      <c r="P5" s="28"/>
      <c r="Q5" s="28"/>
    </row>
    <row r="6" spans="1:17" ht="20.25" customHeight="1" x14ac:dyDescent="0.25">
      <c r="A6" s="10" t="s">
        <v>1</v>
      </c>
      <c r="B6" s="10"/>
      <c r="C6" s="10"/>
      <c r="D6" s="10"/>
      <c r="E6" s="10"/>
      <c r="F6" s="10"/>
      <c r="G6" s="10"/>
      <c r="J6" s="34" t="s">
        <v>22</v>
      </c>
      <c r="K6" s="35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35"/>
      <c r="M6" s="35"/>
      <c r="N6" s="35"/>
      <c r="O6" s="35"/>
      <c r="P6" s="35"/>
      <c r="Q6" s="35"/>
    </row>
    <row r="7" spans="1:17" x14ac:dyDescent="0.25">
      <c r="A7" s="10" t="s">
        <v>2</v>
      </c>
      <c r="B7" s="10"/>
      <c r="C7" s="10"/>
      <c r="D7" s="10"/>
      <c r="E7" s="10"/>
      <c r="F7" s="10"/>
      <c r="G7" s="10"/>
      <c r="J7" s="34" t="s">
        <v>23</v>
      </c>
      <c r="K7" s="35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35"/>
      <c r="M7" s="35"/>
      <c r="N7" s="35"/>
      <c r="O7" s="35"/>
      <c r="P7" s="35"/>
      <c r="Q7" s="35"/>
    </row>
    <row r="8" spans="1:17" x14ac:dyDescent="0.25">
      <c r="A8" s="10" t="s">
        <v>3</v>
      </c>
      <c r="B8" s="10"/>
      <c r="C8" s="10"/>
      <c r="D8" s="10"/>
      <c r="E8" s="10"/>
      <c r="F8" s="10"/>
      <c r="G8" s="10"/>
      <c r="J8" s="34" t="s">
        <v>24</v>
      </c>
      <c r="K8" s="35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35"/>
      <c r="M8" s="35"/>
      <c r="N8" s="35"/>
      <c r="O8" s="35"/>
      <c r="P8" s="35"/>
      <c r="Q8" s="35"/>
    </row>
    <row r="9" spans="1:17" x14ac:dyDescent="0.25">
      <c r="A9" s="13" t="s">
        <v>4</v>
      </c>
      <c r="B9" s="13"/>
      <c r="C9" s="13"/>
      <c r="D9" s="13"/>
      <c r="E9" s="13"/>
      <c r="F9" s="13"/>
      <c r="G9" s="13"/>
    </row>
    <row r="11" spans="1:17" x14ac:dyDescent="0.25">
      <c r="A11" s="4" t="s">
        <v>27</v>
      </c>
      <c r="B11" s="17"/>
      <c r="C11" s="17"/>
      <c r="D11" s="17"/>
      <c r="E11" s="17"/>
      <c r="F11" s="17"/>
      <c r="G11" s="17"/>
    </row>
    <row r="12" spans="1:17" x14ac:dyDescent="0.25">
      <c r="A12" s="5" t="s">
        <v>29</v>
      </c>
      <c r="B12" s="17"/>
      <c r="C12" s="17"/>
      <c r="D12" s="17"/>
      <c r="E12" s="17"/>
      <c r="F12" s="17"/>
      <c r="G12" s="17"/>
    </row>
    <row r="13" spans="1:17" x14ac:dyDescent="0.25">
      <c r="A13" s="5" t="s">
        <v>30</v>
      </c>
      <c r="B13" s="17"/>
      <c r="C13" s="17"/>
      <c r="D13" s="17"/>
      <c r="E13" s="17"/>
      <c r="F13" s="17"/>
      <c r="G13" s="17"/>
    </row>
    <row r="14" spans="1:17" x14ac:dyDescent="0.25">
      <c r="A14" s="5"/>
      <c r="B14" s="17"/>
      <c r="C14" s="17"/>
      <c r="D14" s="17"/>
      <c r="E14" s="17"/>
      <c r="F14" s="17"/>
      <c r="G14" s="17"/>
    </row>
    <row r="15" spans="1:17" x14ac:dyDescent="0.25">
      <c r="A15" s="5" t="s">
        <v>31</v>
      </c>
      <c r="B15" s="17"/>
      <c r="C15" s="17"/>
      <c r="D15" s="17"/>
      <c r="E15" s="17"/>
      <c r="F15" s="17"/>
      <c r="G15" s="17"/>
    </row>
    <row r="16" spans="1:17" x14ac:dyDescent="0.25">
      <c r="A16" s="14" t="s">
        <v>26</v>
      </c>
      <c r="B16" s="14"/>
      <c r="C16" s="14"/>
      <c r="D16" s="14"/>
      <c r="E16" s="14"/>
      <c r="F16" s="14"/>
      <c r="G16" s="14"/>
    </row>
    <row r="18" spans="1:8" ht="17.25" customHeight="1" x14ac:dyDescent="0.25">
      <c r="A18" s="1">
        <v>5</v>
      </c>
      <c r="B18" s="13" t="s">
        <v>50</v>
      </c>
      <c r="C18" s="13"/>
      <c r="D18" s="13"/>
      <c r="E18" s="13"/>
      <c r="F18" s="13"/>
      <c r="G18" s="13"/>
    </row>
    <row r="19" spans="1:8" ht="17.25" customHeight="1" x14ac:dyDescent="0.25">
      <c r="A19" s="1">
        <v>6</v>
      </c>
      <c r="B19" s="9" t="s">
        <v>51</v>
      </c>
      <c r="C19" s="9"/>
      <c r="D19" s="9"/>
      <c r="E19" s="9"/>
      <c r="F19" s="9"/>
      <c r="G19" s="9"/>
    </row>
    <row r="20" spans="1:8" ht="47.25" customHeight="1" x14ac:dyDescent="0.25">
      <c r="A20" s="8" t="s">
        <v>34</v>
      </c>
      <c r="B20" s="9" t="s">
        <v>53</v>
      </c>
      <c r="C20" s="9"/>
      <c r="D20" s="9"/>
      <c r="E20" s="9"/>
      <c r="F20" s="9"/>
      <c r="G20" s="9"/>
    </row>
    <row r="21" spans="1:8" ht="15" customHeight="1" x14ac:dyDescent="0.25">
      <c r="A21" s="8" t="s">
        <v>36</v>
      </c>
      <c r="B21" s="9" t="s">
        <v>35</v>
      </c>
      <c r="C21" s="9"/>
      <c r="D21" s="9"/>
      <c r="E21" s="9"/>
      <c r="F21" s="9"/>
      <c r="G21" s="9"/>
    </row>
    <row r="22" spans="1:8" x14ac:dyDescent="0.25">
      <c r="A22" s="18" t="s">
        <v>6</v>
      </c>
      <c r="B22" s="18"/>
      <c r="C22" s="18"/>
      <c r="D22" s="18"/>
      <c r="E22" s="18"/>
      <c r="F22" s="18"/>
    </row>
    <row r="23" spans="1:8" x14ac:dyDescent="0.25">
      <c r="A23" s="19" t="s">
        <v>7</v>
      </c>
      <c r="B23" s="19" t="s">
        <v>33</v>
      </c>
      <c r="C23" s="19" t="s">
        <v>8</v>
      </c>
      <c r="D23" s="20" t="s">
        <v>9</v>
      </c>
      <c r="E23" s="20" t="s">
        <v>10</v>
      </c>
      <c r="F23" s="20" t="s">
        <v>11</v>
      </c>
    </row>
    <row r="24" spans="1:8" ht="30" x14ac:dyDescent="0.25">
      <c r="A24" s="19">
        <v>1</v>
      </c>
      <c r="B24" s="37" t="s">
        <v>52</v>
      </c>
      <c r="C24" s="19">
        <v>1</v>
      </c>
      <c r="D24" s="21">
        <v>0</v>
      </c>
      <c r="E24" s="22">
        <f t="shared" ref="E24" si="0">D24*C24</f>
        <v>0</v>
      </c>
      <c r="F24" s="22">
        <f t="shared" ref="F24" si="1">E24*1.23</f>
        <v>0</v>
      </c>
      <c r="H24" s="7" t="s">
        <v>37</v>
      </c>
    </row>
    <row r="25" spans="1:8" ht="30" x14ac:dyDescent="0.25">
      <c r="A25" s="19">
        <v>2</v>
      </c>
      <c r="B25" s="23" t="s">
        <v>38</v>
      </c>
      <c r="C25" s="19">
        <v>2</v>
      </c>
      <c r="D25" s="21">
        <v>0</v>
      </c>
      <c r="E25" s="22">
        <f t="shared" ref="E25:E31" si="2">D25*C25</f>
        <v>0</v>
      </c>
      <c r="F25" s="22">
        <f t="shared" ref="F25:F31" si="3">E25*1.23</f>
        <v>0</v>
      </c>
      <c r="H25" s="7" t="s">
        <v>42</v>
      </c>
    </row>
    <row r="26" spans="1:8" x14ac:dyDescent="0.25">
      <c r="A26" s="19">
        <v>3</v>
      </c>
      <c r="B26" s="38" t="s">
        <v>39</v>
      </c>
      <c r="C26" s="19">
        <v>2</v>
      </c>
      <c r="D26" s="21">
        <v>0</v>
      </c>
      <c r="E26" s="22">
        <f t="shared" si="2"/>
        <v>0</v>
      </c>
      <c r="F26" s="22">
        <f t="shared" si="3"/>
        <v>0</v>
      </c>
      <c r="H26" s="7" t="s">
        <v>43</v>
      </c>
    </row>
    <row r="27" spans="1:8" x14ac:dyDescent="0.25">
      <c r="A27" s="19">
        <v>4</v>
      </c>
      <c r="B27" s="39" t="s">
        <v>40</v>
      </c>
      <c r="C27" s="19">
        <v>1</v>
      </c>
      <c r="D27" s="21">
        <v>0</v>
      </c>
      <c r="E27" s="22">
        <f t="shared" si="2"/>
        <v>0</v>
      </c>
      <c r="F27" s="22">
        <f t="shared" si="3"/>
        <v>0</v>
      </c>
      <c r="H27" s="7" t="s">
        <v>41</v>
      </c>
    </row>
    <row r="28" spans="1:8" x14ac:dyDescent="0.25">
      <c r="A28" s="19">
        <v>5</v>
      </c>
      <c r="B28" s="40" t="s">
        <v>44</v>
      </c>
      <c r="C28" s="19">
        <v>1</v>
      </c>
      <c r="D28" s="21">
        <v>0</v>
      </c>
      <c r="E28" s="22">
        <f t="shared" si="2"/>
        <v>0</v>
      </c>
      <c r="F28" s="22">
        <f t="shared" si="3"/>
        <v>0</v>
      </c>
      <c r="H28" s="7" t="s">
        <v>45</v>
      </c>
    </row>
    <row r="29" spans="1:8" x14ac:dyDescent="0.25">
      <c r="A29" s="19">
        <v>6</v>
      </c>
      <c r="B29" s="39" t="s">
        <v>46</v>
      </c>
      <c r="C29" s="19">
        <v>1</v>
      </c>
      <c r="D29" s="21">
        <v>0</v>
      </c>
      <c r="E29" s="22">
        <f>D29*C29</f>
        <v>0</v>
      </c>
      <c r="F29" s="22">
        <f t="shared" si="3"/>
        <v>0</v>
      </c>
      <c r="H29" s="7" t="s">
        <v>45</v>
      </c>
    </row>
    <row r="30" spans="1:8" x14ac:dyDescent="0.25">
      <c r="A30" s="19">
        <v>7</v>
      </c>
      <c r="B30" s="40" t="s">
        <v>47</v>
      </c>
      <c r="C30" s="19">
        <v>1</v>
      </c>
      <c r="D30" s="21">
        <v>0</v>
      </c>
      <c r="E30" s="22">
        <f t="shared" si="2"/>
        <v>0</v>
      </c>
      <c r="F30" s="22">
        <f t="shared" si="3"/>
        <v>0</v>
      </c>
      <c r="H30" s="7" t="s">
        <v>45</v>
      </c>
    </row>
    <row r="31" spans="1:8" x14ac:dyDescent="0.25">
      <c r="A31" s="19">
        <v>8</v>
      </c>
      <c r="B31" s="40" t="s">
        <v>48</v>
      </c>
      <c r="C31" s="19">
        <v>1</v>
      </c>
      <c r="D31" s="21">
        <v>0</v>
      </c>
      <c r="E31" s="22">
        <f t="shared" si="2"/>
        <v>0</v>
      </c>
      <c r="F31" s="22">
        <f t="shared" si="3"/>
        <v>0</v>
      </c>
      <c r="H31" s="7" t="s">
        <v>45</v>
      </c>
    </row>
    <row r="32" spans="1:8" ht="3.75" customHeight="1" x14ac:dyDescent="0.25">
      <c r="A32" s="24"/>
      <c r="B32" s="25"/>
      <c r="C32" s="24"/>
      <c r="D32" s="26"/>
      <c r="E32" s="26"/>
      <c r="F32" s="26"/>
    </row>
    <row r="33" spans="1:7" x14ac:dyDescent="0.25">
      <c r="A33" s="24"/>
      <c r="B33" s="15" t="s">
        <v>12</v>
      </c>
      <c r="C33" s="15"/>
      <c r="D33" s="15"/>
      <c r="E33" s="3">
        <f>SUM(E24:E31)</f>
        <v>0</v>
      </c>
      <c r="F33" s="3">
        <f>E33*1.23</f>
        <v>0</v>
      </c>
    </row>
    <row r="34" spans="1:7" ht="3.75" customHeight="1" x14ac:dyDescent="0.25"/>
    <row r="35" spans="1:7" x14ac:dyDescent="0.25">
      <c r="A35" s="13" t="str">
        <f>"słownie złotych brutto: "&amp;K8</f>
        <v xml:space="preserve">słownie złotych brutto: </v>
      </c>
      <c r="B35" s="13"/>
      <c r="C35" s="13"/>
      <c r="D35" s="13"/>
      <c r="E35" s="13"/>
      <c r="F35" s="13"/>
      <c r="G35" s="13"/>
    </row>
    <row r="36" spans="1:7" x14ac:dyDescent="0.25">
      <c r="B36" s="36"/>
    </row>
    <row r="37" spans="1:7" ht="60.75" customHeight="1" x14ac:dyDescent="0.25">
      <c r="A37" s="9" t="s">
        <v>5</v>
      </c>
      <c r="B37" s="9"/>
      <c r="C37" s="9"/>
      <c r="D37" s="9"/>
      <c r="E37" s="9"/>
      <c r="F37" s="9"/>
      <c r="G37" s="9"/>
    </row>
    <row r="38" spans="1:7" x14ac:dyDescent="0.25">
      <c r="A38" s="13"/>
      <c r="B38" s="13"/>
      <c r="C38" s="13"/>
      <c r="D38" s="13"/>
      <c r="E38" s="13"/>
      <c r="F38" s="13"/>
      <c r="G38" s="13"/>
    </row>
    <row r="46" spans="1:7" x14ac:dyDescent="0.25">
      <c r="D46" s="27" t="s">
        <v>25</v>
      </c>
      <c r="E46" s="27"/>
      <c r="F46" s="27"/>
    </row>
    <row r="47" spans="1:7" x14ac:dyDescent="0.25">
      <c r="D47" s="27" t="s">
        <v>28</v>
      </c>
      <c r="E47" s="27"/>
      <c r="F47" s="27"/>
    </row>
  </sheetData>
  <mergeCells count="17">
    <mergeCell ref="A35:G35"/>
    <mergeCell ref="D47:F47"/>
    <mergeCell ref="D46:F46"/>
    <mergeCell ref="A38:G38"/>
    <mergeCell ref="B33:D33"/>
    <mergeCell ref="A37:G37"/>
    <mergeCell ref="B21:G21"/>
    <mergeCell ref="A22:F22"/>
    <mergeCell ref="A3:G3"/>
    <mergeCell ref="A6:G6"/>
    <mergeCell ref="A7:G7"/>
    <mergeCell ref="A8:G8"/>
    <mergeCell ref="A9:G9"/>
    <mergeCell ref="A16:G16"/>
    <mergeCell ref="B19:G19"/>
    <mergeCell ref="B20:G20"/>
    <mergeCell ref="B18:G18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Łysiak Tomasz</cp:lastModifiedBy>
  <cp:lastPrinted>2026-10-29T14:55:12Z</cp:lastPrinted>
  <dcterms:created xsi:type="dcterms:W3CDTF">2024-07-03T09:56:48Z</dcterms:created>
  <dcterms:modified xsi:type="dcterms:W3CDTF">2026-10-29T15:10:31Z</dcterms:modified>
</cp:coreProperties>
</file>