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"/>
    </mc:Choice>
  </mc:AlternateContent>
  <xr:revisionPtr revIDLastSave="0" documentId="8_{FA04FD07-2973-4853-BC18-FC9445FC777E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materiały eksploatacyjne" sheetId="1" r:id="rId1"/>
  </sheets>
  <definedNames>
    <definedName name="_xlnm.Print_Area" localSheetId="0">'materiały eksploatacyjne'!$A$1:$G$57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0" i="1" l="1"/>
  <c r="E50" i="1" l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 l="1"/>
  <c r="F32" i="1" s="1"/>
  <c r="E30" i="1" l="1"/>
  <c r="F30" i="1" s="1"/>
  <c r="K1" i="1" l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</calcChain>
</file>

<file path=xl/sharedStrings.xml><?xml version="1.0" encoding="utf-8"?>
<sst xmlns="http://schemas.openxmlformats.org/spreadsheetml/2006/main" count="67" uniqueCount="67">
  <si>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</si>
  <si>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</si>
  <si>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</si>
  <si>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</si>
  <si>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</si>
  <si>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</si>
  <si>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</si>
  <si>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</si>
  <si>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</si>
  <si>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</si>
  <si>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</si>
  <si>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</si>
  <si>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</si>
  <si>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</si>
  <si>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</si>
  <si>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</si>
  <si>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</si>
  <si>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</si>
  <si>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</si>
  <si>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</si>
  <si>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</si>
  <si>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</si>
  <si>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E-mail:                                                                      tel.:</t>
  </si>
  <si>
    <t>Dane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</si>
  <si>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</si>
  <si>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</si>
  <si>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</si>
  <si>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</si>
  <si>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</si>
  <si>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</si>
  <si>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</si>
  <si>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</si>
  <si>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</si>
  <si>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</si>
  <si>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</si>
  <si>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t>RAZEM:</t>
  </si>
  <si>
    <t xml:space="preserve">Oferta nie jest traktowana całościowo. Zamawiający dopuszcza składanie ofert częściowych. </t>
  </si>
  <si>
    <t>e-mail: se.wlii.nwosg@strazgraniczna.pl, tel. stac.: 22 500 30-95, tel. kom. 721 960 975</t>
  </si>
  <si>
    <t>Zamawiający zastrzega sobie prawo wyboru materiałów eksploatacyjnych najkorzystniejszych cenowo niezależnie od wartości oferty.</t>
  </si>
  <si>
    <t>Wszystkie oferowane materiały muszą być fabrycznie nowe, wolne od wad, objęte gwarancją producenta i posiadać niezbędne certyfikaty dopuszczające je do obrotu na terenie Unii Europejskiej.</t>
  </si>
  <si>
    <t>…………………………….</t>
  </si>
  <si>
    <t>data i podpis Oferenta</t>
  </si>
  <si>
    <t>Zamawiający może odstąpić od realizacji zamówienia lub zmniejszyć ilości, lub usunąć całe pozycje, jeśli wartość Zamówienia przekroczy kwotę przeznaczoną na jego realizację.</t>
  </si>
  <si>
    <t xml:space="preserve">FORMULARZ OFERTOWY do zamówienia nr 8/ŁiI/2026
sprzedaż i dostawa materiałów eksploatacyjnych  </t>
  </si>
  <si>
    <t xml:space="preserve">Nazwa i nr zamówienia: Ogłoszenie nr 8/ŁiI/2026
sprzedaż i dostawa materiałów eksploatacyjnych  </t>
  </si>
  <si>
    <t>Toner 46508716 do OKI  MC363, czarny, zamiennik</t>
  </si>
  <si>
    <t>Toner 46508715 do OKI MC363, niebieski, zamiennik</t>
  </si>
  <si>
    <t>Toner 46508714 do OKI MC363, czerwony, zamiennik</t>
  </si>
  <si>
    <t>Toner 46508713 do OKI MC363, żółty, zamiennik</t>
  </si>
  <si>
    <t>Wkład do Canon Pixma iP7250 PGI-550PGBK czarny, oryginalny</t>
  </si>
  <si>
    <t>Wkład Canon Pixma iP7250 CLI-551C niebieski, oryginalny</t>
  </si>
  <si>
    <t>Wkład do Canon Pixma iP7250 CLI-551M czerwony, oryginalny</t>
  </si>
  <si>
    <t>Wkład do Canon Pixma iP7250 CLI-551Y żółty, oryginalny</t>
  </si>
  <si>
    <r>
      <t>Podpisaną przez oferenta ofertę należy wysłać na adres e-mail: se.wlii.nwosg@strazgraniczna.pl do dnia</t>
    </r>
    <r>
      <rPr>
        <b/>
        <sz val="11"/>
        <color theme="1"/>
        <rFont val="Times New Roman"/>
        <family val="1"/>
        <charset val="238"/>
      </rPr>
      <t xml:space="preserve"> 11.09.2026r. do godziny 15:00</t>
    </r>
  </si>
  <si>
    <r>
      <t xml:space="preserve">Dostawa najpóźniej do </t>
    </r>
    <r>
      <rPr>
        <b/>
        <sz val="11"/>
        <color theme="1"/>
        <rFont val="Times New Roman"/>
        <family val="1"/>
        <charset val="238"/>
      </rPr>
      <t>30.09.2026r.</t>
    </r>
  </si>
  <si>
    <t>Zespół grzewczy (fuser) oryginalny Kyocera FK-1150 (302RV93050), zamiennik</t>
  </si>
  <si>
    <t>Bęben DR316 CMY Minolta Bizhub C250i, kolor, oryginał</t>
  </si>
  <si>
    <t>Bęben DR316K Minolta Bizhub C250i (AAV70RD), czarny, oryginał</t>
  </si>
  <si>
    <t>Moduł fusera Konica Minolta Bizhub C250i (AA2JR70400/AA2JR70411), oryginał</t>
  </si>
  <si>
    <t>Toner CE505X do HP Laser Jet 2055dn, 2300str., czarny, zamiennik</t>
  </si>
  <si>
    <t>Pojemnik WX-107 (44000 stron) na zużyty toner do Konica Minolta Bizhub C250i, oryginał/zamiennik</t>
  </si>
  <si>
    <t>Toner 80A HP LJ Pro 400 M401dne, 2700 str., czarny, oryginał</t>
  </si>
  <si>
    <t>Bęben DK-170 do Kyocera FS-1035, oryginał</t>
  </si>
  <si>
    <t>Pojemnik na zużyty toner do Sharp MX-3061, oryginał/zamiennik</t>
  </si>
  <si>
    <t>Toner TNP80M do Konica Minolta Bizhub C3321i, magenta, oryginał</t>
  </si>
  <si>
    <t>Bęben DK-1150 do Kyocera M2040dn, czarny, oryginał</t>
  </si>
  <si>
    <t>Toner do Konica Minolta BIZHUB 450i, 30 tys. str, czarny, oryginał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</si>
</sst>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3" x14ac:knownFonts="1">
    <font>
      <sz val="11"/>
      <color theme="1"/>
      <name val="Times New Roman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0"/>
      <color rgb="FF1111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Border="1" applyProtection="1"/>
    <xf numFmtId="4" fontId="1" fillId="3" borderId="0" xfId="0" applyNumberFormat="1" applyFont="1" applyFill="1" applyBorder="1" applyProtection="1">
      <protection locked="0"/>
    </xf>
    <xf numFmtId="4" fontId="1" fillId="2" borderId="0" xfId="0" applyNumberFormat="1" applyFont="1" applyFill="1" applyBorder="1" applyProtection="1"/>
    <xf numFmtId="4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Protection="1"/>
    <xf numFmtId="0" fontId="1" fillId="3" borderId="0" xfId="0" applyFont="1" applyFill="1" applyBorder="1" applyProtection="1"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 applyProtection="1">
      <alignment vertical="center"/>
      <protection locked="0"/>
    </xf>
    <xf numFmtId="14" fontId="5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left"/>
    </xf>
    <xf numFmtId="0" fontId="12" fillId="0" borderId="0" xfId="0" applyFont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"/>
  <sheetViews>
    <sheetView tabSelected="1" view="pageBreakPreview" topLeftCell="A31" zoomScale="130" zoomScaleNormal="100" zoomScaleSheetLayoutView="130" workbookViewId="0">
      <selection activeCell="B34" sqref="B34"/>
    </sheetView>
  </sheetViews>
  <sheetFormatPr defaultRowHeight="15" x14ac:dyDescent="0.25"/>
  <cols>
    <col min="1" max="1" width="3.42578125" customWidth="1"/>
    <col min="2" max="2" width="43" customWidth="1"/>
    <col min="3" max="3" width="4.85546875" bestFit="1" customWidth="1"/>
    <col min="4" max="4" width="14.42578125" customWidth="1"/>
    <col min="5" max="5" width="15.42578125" customWidth="1"/>
    <col min="6" max="6" width="14.42578125" customWidth="1"/>
    <col min="7" max="7" width="10.140625" bestFit="1" customWidth="1"/>
  </cols>
  <sheetData>
    <row r="1" spans="1:17" x14ac:dyDescent="0.25">
      <c r="A1" s="26"/>
      <c r="B1" s="27"/>
      <c r="C1" s="27"/>
      <c r="D1" s="27"/>
      <c r="E1" s="27" t="s">
        <v>27</v>
      </c>
      <c r="F1" s="28"/>
      <c r="G1" s="26"/>
      <c r="J1" s="1" t="s">
        <v>10</v>
      </c>
      <c r="K1" s="2" t="e">
        <f>#REF!</f>
        <v>#REF!</v>
      </c>
      <c r="L1" s="3"/>
      <c r="M1" s="1"/>
      <c r="N1" s="1"/>
      <c r="O1" s="1"/>
      <c r="P1" s="1"/>
      <c r="Q1" s="1"/>
    </row>
    <row r="2" spans="1:17" x14ac:dyDescent="0.25">
      <c r="A2" s="29"/>
      <c r="B2" s="26"/>
      <c r="C2" s="26"/>
      <c r="D2" s="26"/>
      <c r="E2" s="26"/>
      <c r="F2" s="26"/>
      <c r="G2" s="26"/>
      <c r="J2" s="1"/>
      <c r="K2" s="3"/>
      <c r="L2" s="4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</row>
    <row r="3" spans="1:17" ht="30" customHeight="1" x14ac:dyDescent="0.25">
      <c r="A3" s="30" t="s">
        <v>43</v>
      </c>
      <c r="B3" s="31"/>
      <c r="C3" s="31"/>
      <c r="D3" s="31"/>
      <c r="E3" s="31"/>
      <c r="F3" s="31"/>
      <c r="G3" s="31"/>
      <c r="J3" s="1" t="s">
        <v>17</v>
      </c>
      <c r="K3" s="1"/>
      <c r="L3" s="6"/>
      <c r="M3" s="5" t="e">
        <f>ROUND((K1-INT(K1))*100,0)</f>
        <v>#REF!</v>
      </c>
      <c r="N3" s="5" t="e">
        <f>IF(K1&gt;=1,VALUE(RIGHT(LEFT(INT(K1),LEN(INT(K1))),3)),0)</f>
        <v>#REF!</v>
      </c>
      <c r="O3" s="5" t="e">
        <f>IF(K1&gt;=1000,VALUE(TEXT(RIGHT(LEFT(INT(K1),LEN(INT(K1))-3),3),"000")),0)</f>
        <v>#REF!</v>
      </c>
      <c r="P3" s="5" t="e">
        <f>IF(K1&gt;=1000000,VALUE(TEXT(RIGHT(LEFT(INT(K1),LEN(INT(K1))-6),3),"000")),0)</f>
        <v>#REF!</v>
      </c>
      <c r="Q3" s="5" t="e">
        <f>IF(K1&gt;=1000000000,VALUE(TEXT(RIGHT(LEFT(INT(K1),LEN(INT(K1))-9),3),"000")),0)</f>
        <v>#REF!</v>
      </c>
    </row>
    <row r="4" spans="1:17" ht="11.25" customHeight="1" x14ac:dyDescent="0.25">
      <c r="A4" s="26"/>
      <c r="B4" s="26"/>
      <c r="C4" s="26"/>
      <c r="D4" s="26"/>
      <c r="E4" s="26"/>
      <c r="F4" s="26"/>
      <c r="G4" s="26"/>
      <c r="J4" s="1" t="s">
        <v>18</v>
      </c>
      <c r="K4" s="1"/>
      <c r="L4" s="1" t="e">
        <f>ROUND((K1-INT(K1))*100,0)&amp;"/"&amp;100 &amp; " groszy"</f>
        <v>#REF!</v>
      </c>
      <c r="M4" s="1" t="e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>#REF!</v>
      </c>
      <c r="N4" s="1" t="e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>#REF!</v>
      </c>
      <c r="O4" s="1" t="e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>#REF!</v>
      </c>
      <c r="P4" s="1" t="e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>#REF!</v>
      </c>
      <c r="Q4" s="1" t="e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>#REF!</v>
      </c>
    </row>
    <row r="5" spans="1:17" x14ac:dyDescent="0.25">
      <c r="A5" s="32" t="s">
        <v>0</v>
      </c>
      <c r="B5" s="26"/>
      <c r="C5" s="26"/>
      <c r="D5" s="26"/>
      <c r="E5" s="26"/>
      <c r="F5" s="26"/>
      <c r="G5" s="26"/>
      <c r="J5" s="1"/>
      <c r="K5" s="1"/>
      <c r="L5" s="1" t="e">
        <f>TEXT(ROUND((K1-INT(K1))*100,0),"00")&amp;"/"&amp;"100"</f>
        <v>#REF!</v>
      </c>
      <c r="M5" s="1"/>
      <c r="N5" s="1"/>
      <c r="O5" s="1"/>
      <c r="P5" s="1"/>
      <c r="Q5" s="1"/>
    </row>
    <row r="6" spans="1:17" ht="20.25" customHeight="1" x14ac:dyDescent="0.25">
      <c r="A6" s="12" t="s">
        <v>1</v>
      </c>
      <c r="B6" s="12"/>
      <c r="C6" s="12"/>
      <c r="D6" s="12"/>
      <c r="E6" s="12"/>
      <c r="F6" s="12"/>
      <c r="G6" s="12"/>
      <c r="J6" s="7" t="s">
        <v>19</v>
      </c>
      <c r="K6" s="8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>W polu z kwotą nie znajduje się liczba</v>
      </c>
      <c r="L6" s="8"/>
      <c r="M6" s="8"/>
      <c r="N6" s="8"/>
      <c r="O6" s="8"/>
      <c r="P6" s="8"/>
      <c r="Q6" s="8"/>
    </row>
    <row r="7" spans="1:17" x14ac:dyDescent="0.25">
      <c r="A7" s="12" t="s">
        <v>2</v>
      </c>
      <c r="B7" s="12"/>
      <c r="C7" s="12"/>
      <c r="D7" s="12"/>
      <c r="E7" s="12"/>
      <c r="F7" s="12"/>
      <c r="G7" s="12"/>
      <c r="J7" s="7" t="s">
        <v>20</v>
      </c>
      <c r="K7" s="8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>W polu z kwotą nie znajduje się liczba</v>
      </c>
      <c r="L7" s="8"/>
      <c r="M7" s="8"/>
      <c r="N7" s="8"/>
      <c r="O7" s="8"/>
      <c r="P7" s="8"/>
      <c r="Q7" s="8"/>
    </row>
    <row r="8" spans="1:17" x14ac:dyDescent="0.25">
      <c r="A8" s="12" t="s">
        <v>3</v>
      </c>
      <c r="B8" s="12"/>
      <c r="C8" s="12"/>
      <c r="D8" s="12"/>
      <c r="E8" s="12"/>
      <c r="F8" s="12"/>
      <c r="G8" s="12"/>
      <c r="J8" s="7" t="s">
        <v>21</v>
      </c>
      <c r="K8" s="8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>W polu z kwotą nie znajduje się liczba</v>
      </c>
      <c r="L8" s="8"/>
      <c r="M8" s="8"/>
      <c r="N8" s="8"/>
      <c r="O8" s="8"/>
      <c r="P8" s="8"/>
      <c r="Q8" s="8"/>
    </row>
    <row r="9" spans="1:17" x14ac:dyDescent="0.25">
      <c r="A9" s="33" t="s">
        <v>37</v>
      </c>
      <c r="B9" s="33"/>
      <c r="C9" s="33"/>
      <c r="D9" s="33"/>
      <c r="E9" s="33"/>
      <c r="F9" s="33"/>
      <c r="G9" s="33"/>
    </row>
    <row r="10" spans="1:17" ht="11.25" customHeight="1" x14ac:dyDescent="0.25">
      <c r="A10" s="26"/>
      <c r="B10" s="26"/>
      <c r="C10" s="26"/>
      <c r="D10" s="26"/>
      <c r="E10" s="26"/>
      <c r="F10" s="26"/>
      <c r="G10" s="26"/>
    </row>
    <row r="11" spans="1:17" x14ac:dyDescent="0.25">
      <c r="A11" s="34" t="s">
        <v>23</v>
      </c>
      <c r="B11" s="35"/>
      <c r="C11" s="35"/>
      <c r="D11" s="35"/>
      <c r="E11" s="35"/>
      <c r="F11" s="35"/>
      <c r="G11" s="35"/>
    </row>
    <row r="12" spans="1:17" x14ac:dyDescent="0.25">
      <c r="A12" s="27" t="s">
        <v>24</v>
      </c>
      <c r="B12" s="35"/>
      <c r="C12" s="35"/>
      <c r="D12" s="35"/>
      <c r="E12" s="35"/>
      <c r="F12" s="35"/>
      <c r="G12" s="35"/>
    </row>
    <row r="13" spans="1:17" x14ac:dyDescent="0.25">
      <c r="A13" s="27" t="s">
        <v>25</v>
      </c>
      <c r="B13" s="35"/>
      <c r="C13" s="35"/>
      <c r="D13" s="35"/>
      <c r="E13" s="35"/>
      <c r="F13" s="35"/>
      <c r="G13" s="35"/>
    </row>
    <row r="14" spans="1:17" ht="11.25" customHeight="1" x14ac:dyDescent="0.25">
      <c r="A14" s="27"/>
      <c r="B14" s="35"/>
      <c r="C14" s="35"/>
      <c r="D14" s="35"/>
      <c r="E14" s="35"/>
      <c r="F14" s="35"/>
      <c r="G14" s="35"/>
    </row>
    <row r="15" spans="1:17" x14ac:dyDescent="0.25">
      <c r="A15" s="27" t="s">
        <v>26</v>
      </c>
      <c r="B15" s="35"/>
      <c r="C15" s="35"/>
      <c r="D15" s="35"/>
      <c r="E15" s="35"/>
      <c r="F15" s="35"/>
      <c r="G15" s="35"/>
    </row>
    <row r="16" spans="1:17" x14ac:dyDescent="0.25">
      <c r="A16" s="36" t="s">
        <v>22</v>
      </c>
      <c r="B16" s="36"/>
      <c r="C16" s="36"/>
      <c r="D16" s="36"/>
      <c r="E16" s="36"/>
      <c r="F16" s="36"/>
      <c r="G16" s="36"/>
    </row>
    <row r="17" spans="1:7" ht="11.25" customHeight="1" x14ac:dyDescent="0.25">
      <c r="A17" s="26"/>
      <c r="B17" s="26"/>
      <c r="C17" s="26"/>
      <c r="D17" s="26"/>
      <c r="E17" s="26"/>
      <c r="F17" s="26"/>
      <c r="G17" s="26"/>
    </row>
    <row r="18" spans="1:7" ht="29.25" customHeight="1" x14ac:dyDescent="0.25">
      <c r="A18" s="37"/>
      <c r="B18" s="30" t="s">
        <v>44</v>
      </c>
      <c r="C18" s="30"/>
      <c r="D18" s="30"/>
      <c r="E18" s="30"/>
      <c r="F18" s="30"/>
      <c r="G18" s="30"/>
    </row>
    <row r="19" spans="1:7" ht="22.5" customHeight="1" x14ac:dyDescent="0.25">
      <c r="A19" s="38" t="s">
        <v>31</v>
      </c>
      <c r="B19" s="39" t="s">
        <v>29</v>
      </c>
      <c r="C19" s="40"/>
      <c r="D19" s="40"/>
      <c r="E19" s="40"/>
      <c r="F19" s="40"/>
      <c r="G19" s="40"/>
    </row>
    <row r="20" spans="1:7" ht="30" customHeight="1" x14ac:dyDescent="0.25">
      <c r="A20" s="29">
        <v>1</v>
      </c>
      <c r="B20" s="41" t="s">
        <v>39</v>
      </c>
      <c r="C20" s="12"/>
      <c r="D20" s="12"/>
      <c r="E20" s="12"/>
      <c r="F20" s="12"/>
      <c r="G20" s="12"/>
    </row>
    <row r="21" spans="1:7" ht="18" customHeight="1" x14ac:dyDescent="0.25">
      <c r="A21" s="29">
        <v>2</v>
      </c>
      <c r="B21" s="41" t="s">
        <v>36</v>
      </c>
      <c r="C21" s="41"/>
      <c r="D21" s="41"/>
      <c r="E21" s="41"/>
      <c r="F21" s="41"/>
      <c r="G21" s="41"/>
    </row>
    <row r="22" spans="1:7" ht="31.5" customHeight="1" x14ac:dyDescent="0.25">
      <c r="A22" s="29">
        <v>3</v>
      </c>
      <c r="B22" s="41" t="s">
        <v>38</v>
      </c>
      <c r="C22" s="41"/>
      <c r="D22" s="41"/>
      <c r="E22" s="41"/>
      <c r="F22" s="41"/>
      <c r="G22" s="41"/>
    </row>
    <row r="23" spans="1:7" ht="31.5" customHeight="1" x14ac:dyDescent="0.25">
      <c r="A23" s="29">
        <v>4</v>
      </c>
      <c r="B23" s="41" t="s">
        <v>42</v>
      </c>
      <c r="C23" s="41"/>
      <c r="D23" s="41"/>
      <c r="E23" s="41"/>
      <c r="F23" s="41"/>
      <c r="G23" s="41"/>
    </row>
    <row r="24" spans="1:7" ht="21" customHeight="1" x14ac:dyDescent="0.25">
      <c r="A24" s="29">
        <v>5</v>
      </c>
      <c r="B24" s="33" t="s">
        <v>54</v>
      </c>
      <c r="C24" s="33"/>
      <c r="D24" s="33"/>
      <c r="E24" s="33"/>
      <c r="F24" s="33"/>
      <c r="G24" s="33"/>
    </row>
    <row r="25" spans="1:7" ht="30.75" customHeight="1" x14ac:dyDescent="0.25">
      <c r="A25" s="29">
        <v>6</v>
      </c>
      <c r="B25" s="41" t="s">
        <v>53</v>
      </c>
      <c r="C25" s="41"/>
      <c r="D25" s="41"/>
      <c r="E25" s="41"/>
      <c r="F25" s="41"/>
      <c r="G25" s="41"/>
    </row>
    <row r="26" spans="1:7" ht="34.5" customHeight="1" x14ac:dyDescent="0.25">
      <c r="A26" s="42" t="s">
        <v>32</v>
      </c>
      <c r="B26" s="43" t="s">
        <v>30</v>
      </c>
      <c r="C26" s="43"/>
      <c r="D26" s="43"/>
      <c r="E26" s="43"/>
      <c r="F26" s="43"/>
      <c r="G26" s="43"/>
    </row>
    <row r="27" spans="1:7" ht="15" customHeight="1" x14ac:dyDescent="0.25">
      <c r="A27" s="42" t="s">
        <v>34</v>
      </c>
      <c r="B27" s="43" t="s">
        <v>33</v>
      </c>
      <c r="C27" s="43"/>
      <c r="D27" s="43"/>
      <c r="E27" s="43"/>
      <c r="F27" s="43"/>
      <c r="G27" s="43"/>
    </row>
    <row r="28" spans="1:7" ht="15.75" x14ac:dyDescent="0.25">
      <c r="A28" s="11" t="s">
        <v>4</v>
      </c>
      <c r="B28" s="11"/>
      <c r="C28" s="11"/>
      <c r="D28" s="11"/>
      <c r="E28" s="11"/>
      <c r="F28" s="11"/>
      <c r="G28" s="9"/>
    </row>
    <row r="29" spans="1:7" ht="15.75" x14ac:dyDescent="0.25">
      <c r="A29" s="13" t="s">
        <v>5</v>
      </c>
      <c r="B29" s="13" t="s">
        <v>28</v>
      </c>
      <c r="C29" s="13" t="s">
        <v>6</v>
      </c>
      <c r="D29" s="14" t="s">
        <v>7</v>
      </c>
      <c r="E29" s="14" t="s">
        <v>8</v>
      </c>
      <c r="F29" s="14" t="s">
        <v>9</v>
      </c>
      <c r="G29" s="9"/>
    </row>
    <row r="30" spans="1:7" ht="29.25" customHeight="1" x14ac:dyDescent="0.25">
      <c r="A30" s="15">
        <v>1</v>
      </c>
      <c r="B30" s="16" t="s">
        <v>55</v>
      </c>
      <c r="C30" s="15">
        <v>1</v>
      </c>
      <c r="D30" s="17">
        <v>0</v>
      </c>
      <c r="E30" s="18">
        <f t="shared" ref="E30" si="0">D30*C30</f>
        <v>0</v>
      </c>
      <c r="F30" s="18">
        <f t="shared" ref="F30" si="1">E30*1.23</f>
        <v>0</v>
      </c>
      <c r="G30" s="9"/>
    </row>
    <row r="31" spans="1:7" ht="28.5" customHeight="1" x14ac:dyDescent="0.25">
      <c r="A31" s="15">
        <v>2</v>
      </c>
      <c r="B31" s="19" t="s">
        <v>56</v>
      </c>
      <c r="C31" s="15">
        <v>3</v>
      </c>
      <c r="D31" s="17">
        <v>0</v>
      </c>
      <c r="E31" s="17">
        <v>0</v>
      </c>
      <c r="F31" s="17">
        <v>0</v>
      </c>
      <c r="G31" s="9"/>
    </row>
    <row r="32" spans="1:7" ht="30" customHeight="1" x14ac:dyDescent="0.25">
      <c r="A32" s="15">
        <v>3</v>
      </c>
      <c r="B32" s="19" t="s">
        <v>57</v>
      </c>
      <c r="C32" s="15">
        <v>1</v>
      </c>
      <c r="D32" s="17">
        <v>0</v>
      </c>
      <c r="E32" s="18">
        <f>D32*C32</f>
        <v>0</v>
      </c>
      <c r="F32" s="18">
        <f t="shared" ref="F32:F50" si="2">E32*1.23</f>
        <v>0</v>
      </c>
      <c r="G32" s="9"/>
    </row>
    <row r="33" spans="1:7" ht="30.75" customHeight="1" x14ac:dyDescent="0.25">
      <c r="A33" s="15">
        <v>4</v>
      </c>
      <c r="B33" s="20" t="s">
        <v>58</v>
      </c>
      <c r="C33" s="15">
        <v>1</v>
      </c>
      <c r="D33" s="17">
        <v>0</v>
      </c>
      <c r="E33" s="18">
        <f t="shared" ref="E33:E50" si="3">D33*C33</f>
        <v>0</v>
      </c>
      <c r="F33" s="18">
        <f t="shared" si="2"/>
        <v>0</v>
      </c>
      <c r="G33" s="9"/>
    </row>
    <row r="34" spans="1:7" ht="30.75" customHeight="1" x14ac:dyDescent="0.25">
      <c r="A34" s="15">
        <v>5</v>
      </c>
      <c r="B34" s="21" t="s">
        <v>66</v>
      </c>
      <c r="C34" s="15">
        <v>2</v>
      </c>
      <c r="D34" s="17">
        <v>0</v>
      </c>
      <c r="E34" s="18">
        <f t="shared" si="3"/>
        <v>0</v>
      </c>
      <c r="F34" s="18">
        <f t="shared" si="2"/>
        <v>0</v>
      </c>
      <c r="G34" s="9"/>
    </row>
    <row r="35" spans="1:7" ht="29.25" customHeight="1" x14ac:dyDescent="0.25">
      <c r="A35" s="15">
        <v>6</v>
      </c>
      <c r="B35" s="21" t="s">
        <v>59</v>
      </c>
      <c r="C35" s="15">
        <v>1</v>
      </c>
      <c r="D35" s="17">
        <v>0</v>
      </c>
      <c r="E35" s="18">
        <f t="shared" si="3"/>
        <v>0</v>
      </c>
      <c r="F35" s="18">
        <f t="shared" si="2"/>
        <v>0</v>
      </c>
      <c r="G35" s="9"/>
    </row>
    <row r="36" spans="1:7" ht="16.5" customHeight="1" x14ac:dyDescent="0.25">
      <c r="A36" s="15">
        <v>7</v>
      </c>
      <c r="B36" s="22" t="s">
        <v>45</v>
      </c>
      <c r="C36" s="15">
        <v>2</v>
      </c>
      <c r="D36" s="17">
        <v>0</v>
      </c>
      <c r="E36" s="18">
        <f t="shared" si="3"/>
        <v>0</v>
      </c>
      <c r="F36" s="18">
        <f t="shared" si="2"/>
        <v>0</v>
      </c>
      <c r="G36" s="9"/>
    </row>
    <row r="37" spans="1:7" ht="17.25" customHeight="1" x14ac:dyDescent="0.25">
      <c r="A37" s="15">
        <v>8</v>
      </c>
      <c r="B37" s="23" t="s">
        <v>46</v>
      </c>
      <c r="C37" s="15">
        <v>2</v>
      </c>
      <c r="D37" s="17">
        <v>0</v>
      </c>
      <c r="E37" s="18">
        <f t="shared" si="3"/>
        <v>0</v>
      </c>
      <c r="F37" s="18">
        <f t="shared" si="2"/>
        <v>0</v>
      </c>
      <c r="G37" s="9"/>
    </row>
    <row r="38" spans="1:7" ht="18" customHeight="1" x14ac:dyDescent="0.25">
      <c r="A38" s="15">
        <v>9</v>
      </c>
      <c r="B38" s="23" t="s">
        <v>47</v>
      </c>
      <c r="C38" s="15">
        <v>2</v>
      </c>
      <c r="D38" s="17">
        <v>0</v>
      </c>
      <c r="E38" s="18">
        <f t="shared" si="3"/>
        <v>0</v>
      </c>
      <c r="F38" s="18">
        <f t="shared" si="2"/>
        <v>0</v>
      </c>
      <c r="G38" s="9"/>
    </row>
    <row r="39" spans="1:7" ht="18" customHeight="1" x14ac:dyDescent="0.25">
      <c r="A39" s="15">
        <v>10</v>
      </c>
      <c r="B39" s="23" t="s">
        <v>48</v>
      </c>
      <c r="C39" s="15">
        <v>2</v>
      </c>
      <c r="D39" s="17">
        <v>0</v>
      </c>
      <c r="E39" s="18">
        <f t="shared" si="3"/>
        <v>0</v>
      </c>
      <c r="F39" s="18">
        <f t="shared" si="2"/>
        <v>0</v>
      </c>
      <c r="G39" s="9"/>
    </row>
    <row r="40" spans="1:7" ht="28.5" customHeight="1" x14ac:dyDescent="0.25">
      <c r="A40" s="15">
        <v>11</v>
      </c>
      <c r="B40" s="22" t="s">
        <v>49</v>
      </c>
      <c r="C40" s="15">
        <v>1</v>
      </c>
      <c r="D40" s="17">
        <v>0</v>
      </c>
      <c r="E40" s="18">
        <f t="shared" si="3"/>
        <v>0</v>
      </c>
      <c r="F40" s="18">
        <f t="shared" si="2"/>
        <v>0</v>
      </c>
      <c r="G40" s="9"/>
    </row>
    <row r="41" spans="1:7" ht="27.75" customHeight="1" x14ac:dyDescent="0.25">
      <c r="A41" s="15">
        <v>12</v>
      </c>
      <c r="B41" s="23" t="s">
        <v>50</v>
      </c>
      <c r="C41" s="15">
        <v>1</v>
      </c>
      <c r="D41" s="17">
        <v>0</v>
      </c>
      <c r="E41" s="18">
        <f t="shared" si="3"/>
        <v>0</v>
      </c>
      <c r="F41" s="18">
        <f t="shared" si="2"/>
        <v>0</v>
      </c>
      <c r="G41" s="9"/>
    </row>
    <row r="42" spans="1:7" ht="26.25" customHeight="1" x14ac:dyDescent="0.25">
      <c r="A42" s="15">
        <v>13</v>
      </c>
      <c r="B42" s="23" t="s">
        <v>51</v>
      </c>
      <c r="C42" s="15">
        <v>1</v>
      </c>
      <c r="D42" s="17">
        <v>0</v>
      </c>
      <c r="E42" s="18">
        <f t="shared" si="3"/>
        <v>0</v>
      </c>
      <c r="F42" s="18">
        <f t="shared" si="2"/>
        <v>0</v>
      </c>
      <c r="G42" s="9"/>
    </row>
    <row r="43" spans="1:7" ht="29.25" customHeight="1" x14ac:dyDescent="0.25">
      <c r="A43" s="15">
        <v>14</v>
      </c>
      <c r="B43" s="22" t="s">
        <v>52</v>
      </c>
      <c r="C43" s="15">
        <v>1</v>
      </c>
      <c r="D43" s="17">
        <v>0</v>
      </c>
      <c r="E43" s="18">
        <f t="shared" si="3"/>
        <v>0</v>
      </c>
      <c r="F43" s="18">
        <f t="shared" si="2"/>
        <v>0</v>
      </c>
      <c r="G43" s="9"/>
    </row>
    <row r="44" spans="1:7" ht="32.25" customHeight="1" x14ac:dyDescent="0.25">
      <c r="A44" s="15">
        <v>15</v>
      </c>
      <c r="B44" s="21" t="s">
        <v>60</v>
      </c>
      <c r="C44" s="15">
        <v>1</v>
      </c>
      <c r="D44" s="17">
        <v>0</v>
      </c>
      <c r="E44" s="18">
        <f t="shared" si="3"/>
        <v>0</v>
      </c>
      <c r="F44" s="18">
        <f t="shared" si="2"/>
        <v>0</v>
      </c>
      <c r="G44" s="9"/>
    </row>
    <row r="45" spans="1:7" ht="29.25" customHeight="1" x14ac:dyDescent="0.25">
      <c r="A45" s="15">
        <v>16</v>
      </c>
      <c r="B45" s="21" t="s">
        <v>61</v>
      </c>
      <c r="C45" s="15">
        <v>5</v>
      </c>
      <c r="D45" s="17">
        <v>0</v>
      </c>
      <c r="E45" s="18">
        <f t="shared" si="3"/>
        <v>0</v>
      </c>
      <c r="F45" s="18">
        <f t="shared" si="2"/>
        <v>0</v>
      </c>
      <c r="G45" s="9"/>
    </row>
    <row r="46" spans="1:7" ht="16.5" customHeight="1" x14ac:dyDescent="0.25">
      <c r="A46" s="15">
        <v>17</v>
      </c>
      <c r="B46" s="21" t="s">
        <v>62</v>
      </c>
      <c r="C46" s="15">
        <v>2</v>
      </c>
      <c r="D46" s="17">
        <v>0</v>
      </c>
      <c r="E46" s="18">
        <f t="shared" si="3"/>
        <v>0</v>
      </c>
      <c r="F46" s="18">
        <f t="shared" si="2"/>
        <v>0</v>
      </c>
      <c r="G46" s="9"/>
    </row>
    <row r="47" spans="1:7" ht="29.25" customHeight="1" x14ac:dyDescent="0.25">
      <c r="A47" s="15">
        <v>18</v>
      </c>
      <c r="B47" s="24" t="s">
        <v>63</v>
      </c>
      <c r="C47" s="15">
        <v>10</v>
      </c>
      <c r="D47" s="17">
        <v>0</v>
      </c>
      <c r="E47" s="18">
        <f t="shared" si="3"/>
        <v>0</v>
      </c>
      <c r="F47" s="18">
        <f t="shared" si="2"/>
        <v>0</v>
      </c>
      <c r="G47" s="9"/>
    </row>
    <row r="48" spans="1:7" ht="27.75" customHeight="1" x14ac:dyDescent="0.25">
      <c r="A48" s="15">
        <v>19</v>
      </c>
      <c r="B48" s="24" t="s">
        <v>64</v>
      </c>
      <c r="C48" s="15">
        <v>5</v>
      </c>
      <c r="D48" s="17">
        <v>0</v>
      </c>
      <c r="E48" s="18">
        <f t="shared" si="3"/>
        <v>0</v>
      </c>
      <c r="F48" s="18">
        <f t="shared" si="2"/>
        <v>0</v>
      </c>
      <c r="G48" s="9"/>
    </row>
    <row r="49" spans="1:7" ht="18.75" customHeight="1" x14ac:dyDescent="0.25">
      <c r="A49" s="15">
        <v>20</v>
      </c>
      <c r="B49" s="25" t="s">
        <v>65</v>
      </c>
      <c r="C49" s="15">
        <v>1</v>
      </c>
      <c r="D49" s="17">
        <v>0</v>
      </c>
      <c r="E49" s="18">
        <f t="shared" si="3"/>
        <v>0</v>
      </c>
      <c r="F49" s="18">
        <f t="shared" si="2"/>
        <v>0</v>
      </c>
      <c r="G49" s="9"/>
    </row>
    <row r="50" spans="1:7" ht="23.25" customHeight="1" x14ac:dyDescent="0.25">
      <c r="A50" s="15">
        <v>21</v>
      </c>
      <c r="B50" s="44" t="s">
        <v>35</v>
      </c>
      <c r="C50" s="45">
        <f>SUM(C30:C49)</f>
        <v>45</v>
      </c>
      <c r="D50" s="46">
        <v>0</v>
      </c>
      <c r="E50" s="47">
        <f t="shared" si="3"/>
        <v>0</v>
      </c>
      <c r="F50" s="47">
        <f t="shared" si="2"/>
        <v>0</v>
      </c>
      <c r="G50" s="9"/>
    </row>
    <row r="53" spans="1:7" ht="15.75" x14ac:dyDescent="0.25">
      <c r="E53" s="10" t="s">
        <v>40</v>
      </c>
      <c r="F53" s="10"/>
      <c r="G53" s="10"/>
    </row>
    <row r="54" spans="1:7" ht="15.75" x14ac:dyDescent="0.25">
      <c r="E54" s="10" t="s">
        <v>41</v>
      </c>
      <c r="F54" s="10"/>
      <c r="G54" s="10"/>
    </row>
  </sheetData>
  <mergeCells count="18">
    <mergeCell ref="A16:G16"/>
    <mergeCell ref="B18:G18"/>
    <mergeCell ref="B23:G23"/>
    <mergeCell ref="B25:G25"/>
    <mergeCell ref="B26:G26"/>
    <mergeCell ref="B20:G20"/>
    <mergeCell ref="B22:G22"/>
    <mergeCell ref="A3:G3"/>
    <mergeCell ref="A6:G6"/>
    <mergeCell ref="A7:G7"/>
    <mergeCell ref="A8:G8"/>
    <mergeCell ref="A9:G9"/>
    <mergeCell ref="B24:G24"/>
    <mergeCell ref="B21:G21"/>
    <mergeCell ref="E53:G53"/>
    <mergeCell ref="E54:G54"/>
    <mergeCell ref="B27:G27"/>
    <mergeCell ref="A28:F28"/>
  </mergeCells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materiały eksploatacyjne</vt:lpstr>
      <vt:lpstr>'materiały eksploatacyjne'!Obszar_wydruku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2026-09-03T06:38:10Z</cp:lastPrinted>
  <dcterms:created xsi:type="dcterms:W3CDTF">2024-07-03T09:56:48Z</dcterms:created>
  <dcterms:modified xsi:type="dcterms:W3CDTF">2026-09-03T06:41:11Z</dcterms:modified>
</cp:coreProperties>
</file>