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002173\Desktop\"/>
    </mc:Choice>
  </mc:AlternateContent>
  <xr:revisionPtr revIDLastSave="0" documentId="13_ncr:1_{EBBF206E-5D64-4A30-9B1C-1505DA8C8C89}" xr6:coauthVersionLast="36" xr6:coauthVersionMax="36" xr10:uidLastSave="{00000000-0000-0000-0000-000000000000}"/>
  <bookViews>
    <workbookView xWindow="0" yWindow="0" windowWidth="12180" windowHeight="3195" xr2:uid="{00000000-000D-0000-FFFF-FFFF00000000}"/>
  </bookViews>
  <sheets>
    <sheet name="Arkusz1" sheetId="1" r:id="rId1"/>
  </sheets>
  <definedNames>
    <definedName name="_xlnm.Print_Area" localSheetId="0">Arkusz1!$A$1:$G$46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F29" i="1" s="1"/>
  <c r="K1" i="1" l="1"/>
  <c r="Q3" i="1" l="1"/>
  <c r="Q4" i="1" s="1"/>
  <c r="M3" i="1"/>
  <c r="M4" i="1" s="1"/>
  <c r="O3" i="1"/>
  <c r="O4" i="1" s="1"/>
  <c r="L4" i="1"/>
  <c r="L5" i="1"/>
  <c r="N3" i="1"/>
  <c r="N4" i="1" s="1"/>
  <c r="P3" i="1"/>
  <c r="P4" i="1" s="1"/>
  <c r="K6" i="1" l="1"/>
  <c r="K7" i="1"/>
  <c r="K8" i="1"/>
  <c r="A33" i="1" s="1"/>
</calcChain>
</file>

<file path=xl/sharedStrings.xml><?xml version="1.0" encoding="utf-8"?>
<sst xmlns="http://schemas.openxmlformats.org/spreadsheetml/2006/main" count="48" uniqueCount="48">
  <si>
    <t>Dane Zamawiającego</t>
  </si>
  <si>
    <t>Nadwiślański Oddział Straży Granicznej im. Powstania Warszawskiego</t>
  </si>
  <si>
    <t>Adres: ul. Komitetu Obrony Robotników 23, 02-148 Warszawa</t>
  </si>
  <si>
    <t>NIP: 522-273-59-86</t>
  </si>
  <si>
    <t>Nazwa/opis produktu/Ilość/cena</t>
  </si>
  <si>
    <t>l.p.</t>
  </si>
  <si>
    <t>ilość</t>
  </si>
  <si>
    <t>cena jed. Netto</t>
  </si>
  <si>
    <t>wartość netto</t>
  </si>
  <si>
    <t>wartość brutto</t>
  </si>
  <si>
    <t xml:space="preserve">wartość netto/brutto zamówienia:     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</si>
  <si>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</si>
  <si>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</si>
  <si>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</si>
  <si>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</si>
  <si>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</si>
  <si>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</si>
  <si>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</si>
  <si>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</si>
  <si>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</si>
  <si>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</si>
  <si>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</si>
  <si>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</si>
  <si>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…………………………….</t>
  </si>
  <si>
    <t>E-mail:                                                                      tel.:</t>
  </si>
  <si>
    <t>Dane Oferenta</t>
  </si>
  <si>
    <t>data i podpis Oferenta</t>
  </si>
  <si>
    <t xml:space="preserve">Nazwa: </t>
  </si>
  <si>
    <t xml:space="preserve">Adres: </t>
  </si>
  <si>
    <t xml:space="preserve">NIP: </t>
  </si>
  <si>
    <t>Warszawa, dnia</t>
  </si>
  <si>
    <t>nazwa</t>
  </si>
  <si>
    <t>Szczegóły dotyczące realizacji zamówienia:</t>
  </si>
  <si>
    <t>Oświadczam, iż zapoznałem się i akceptuję warunki dotyczące realizacji przedmiotu zamówienia.
Oświadczam, iż zapoznałem się z klauzulą informacyjną RODO załączoną do ogłoszenia.</t>
  </si>
  <si>
    <t>I</t>
  </si>
  <si>
    <t>II</t>
  </si>
  <si>
    <t>Oferuję wykonanie przedmiotu zamówienia: proszę wypełnić zamieszczoną poniżej tabelę.</t>
  </si>
  <si>
    <t>III</t>
  </si>
  <si>
    <r>
      <t>IV. Oświadczam, że wyrażam zgodę na udostępnienie moich danych osobowych przez Nadwiślański Oddział Straży Granicznej im. Powstania Warszawskiego</t>
    </r>
    <r>
      <rPr>
        <b/>
        <i/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w celu monitoringu, sprawozdawczości i audytu realizowanego projektu, wyłącznie podmiotom uprawnionym do prowadzenia powyższych czynności lub ich przedstawicielom  zgodnie z ustawą z dnia 10 maja 2018 r. o ochronie danych osobowych (Dz.U. z 2019 r. poz. 1781 z późn. zm.).</t>
    </r>
  </si>
  <si>
    <r>
      <t xml:space="preserve">Zamawiający może odstąpić od realizacji zamówienia </t>
    </r>
    <r>
      <rPr>
        <b/>
        <sz val="12"/>
        <color theme="1"/>
        <rFont val="Times New Roman"/>
        <family val="1"/>
        <charset val="238"/>
      </rPr>
      <t>lub zmniejszyć ilości</t>
    </r>
    <r>
      <rPr>
        <sz val="12"/>
        <color theme="1"/>
        <rFont val="Times New Roman"/>
        <family val="1"/>
        <charset val="238"/>
      </rPr>
      <t>, jeśli wartość Zamówienia przekroczy kwotę przeznaczoną na jego realizację.</t>
    </r>
  </si>
  <si>
    <t>e-mail: se.wlii.nwosg@strazgraniczna.pl, tel. stac.: 22 500 30 95, tel. kom.: 721 960 975</t>
  </si>
  <si>
    <r>
      <t xml:space="preserve">Dostawa najpóźniej do </t>
    </r>
    <r>
      <rPr>
        <b/>
        <sz val="12"/>
        <color theme="1"/>
        <rFont val="Times New Roman"/>
        <family val="1"/>
        <charset val="238"/>
      </rPr>
      <t>22.12.2025r.</t>
    </r>
  </si>
  <si>
    <r>
      <rPr>
        <sz val="12"/>
        <rFont val="Times New Roman"/>
        <family val="1"/>
        <charset val="238"/>
      </rPr>
      <t xml:space="preserve">Zamawiający dopuszcza urządzenia wymienione w zapytaniu ofertowym takie jak: Motorola  </t>
    </r>
    <r>
      <rPr>
        <sz val="12"/>
        <color theme="1"/>
        <rFont val="Times New Roman"/>
        <family val="1"/>
        <charset val="238"/>
      </rPr>
      <t xml:space="preserve">                      Inne marki produktów będą przez Zamawiającego z góry odrzucone.</t>
    </r>
  </si>
  <si>
    <r>
      <t>Podpisaną przez oferenta ofertę należy wysłać na adres e-mail: se.wlii.nwosg@strazgraniczna.pl do dnia</t>
    </r>
    <r>
      <rPr>
        <b/>
        <sz val="12"/>
        <color theme="1"/>
        <rFont val="Times New Roman"/>
        <family val="1"/>
        <charset val="238"/>
      </rPr>
      <t xml:space="preserve"> 29.10.2025r. do godziny 15:00</t>
    </r>
  </si>
  <si>
    <t>Oferta jest traktowana całościowo. Zamawiający nie dopuszcza składania ofert częściowych.</t>
  </si>
  <si>
    <t>radiotelefon ręczny R7Motorola wraz z aktywną licencją AES256 do radiotelefonu</t>
  </si>
  <si>
    <t>FORMULARZ OFERTOWY do zamówienia nr 12/ŁiI/2025
sprzedaż i dostawa radiotelefonów R7 Motorola wraz z aktywnymi licencjami</t>
  </si>
  <si>
    <t xml:space="preserve">Nazwa i nr zamówienia: Ogłoszenie nr 12/ŁiI/2025
sprzedaż i dostawa radiotelefonów R7 Motorola wraz z aktywnymi licencjami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</si>
</sst>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&quot; &quot;??/16"/>
  </numFmts>
  <fonts count="13" x14ac:knownFonts="1">
    <font>
      <sz val="11"/>
      <color theme="1"/>
      <name val="Times New Roman"/>
      <family val="2"/>
      <charset val="238"/>
    </font>
    <font>
      <sz val="12"/>
      <color rgb="FF040C28"/>
      <name val="Arial"/>
      <family val="2"/>
      <charset val="238"/>
    </font>
    <font>
      <sz val="8"/>
      <color theme="0" tint="-0.34998626667073579"/>
      <name val="Calibri"/>
      <family val="2"/>
      <charset val="238"/>
    </font>
    <font>
      <sz val="12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2" borderId="0" xfId="0" applyFont="1" applyFill="1" applyBorder="1" applyProtection="1"/>
    <xf numFmtId="4" fontId="2" fillId="3" borderId="0" xfId="0" applyNumberFormat="1" applyFont="1" applyFill="1" applyBorder="1" applyProtection="1">
      <protection locked="0"/>
    </xf>
    <xf numFmtId="4" fontId="2" fillId="2" borderId="0" xfId="0" applyNumberFormat="1" applyFont="1" applyFill="1" applyBorder="1" applyProtection="1"/>
    <xf numFmtId="4" fontId="2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165" fontId="2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Protection="1"/>
    <xf numFmtId="0" fontId="2" fillId="3" borderId="0" xfId="0" applyFont="1" applyFill="1" applyBorder="1" applyProtection="1">
      <protection locked="0"/>
    </xf>
    <xf numFmtId="0" fontId="3" fillId="0" borderId="0" xfId="0" applyFont="1"/>
    <xf numFmtId="0" fontId="4" fillId="0" borderId="0" xfId="0" applyFont="1" applyAlignment="1" applyProtection="1">
      <alignment vertical="center"/>
      <protection locked="0"/>
    </xf>
    <xf numFmtId="14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wrapText="1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164" fontId="9" fillId="0" borderId="1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wrapText="1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6"/>
  <sheetViews>
    <sheetView tabSelected="1" view="pageBreakPreview" zoomScale="140" zoomScaleNormal="100" zoomScaleSheetLayoutView="140" workbookViewId="0">
      <selection activeCell="B22" sqref="B22:G22"/>
    </sheetView>
  </sheetViews>
  <sheetFormatPr defaultRowHeight="15" x14ac:dyDescent="0.25"/>
  <cols>
    <col min="1" max="1" width="3.42578125" customWidth="1"/>
    <col min="2" max="2" width="31.85546875" customWidth="1"/>
    <col min="3" max="3" width="4.85546875" bestFit="1" customWidth="1"/>
    <col min="4" max="4" width="14.42578125" customWidth="1"/>
    <col min="5" max="5" width="17.5703125" customWidth="1"/>
    <col min="6" max="6" width="14.42578125" customWidth="1"/>
    <col min="7" max="7" width="10.140625" bestFit="1" customWidth="1"/>
  </cols>
  <sheetData>
    <row r="1" spans="1:17" ht="15.75" x14ac:dyDescent="0.25">
      <c r="A1" s="10"/>
      <c r="B1" s="11"/>
      <c r="C1" s="11"/>
      <c r="D1" s="11"/>
      <c r="E1" s="11" t="s">
        <v>30</v>
      </c>
      <c r="F1" s="12"/>
      <c r="G1" s="10"/>
      <c r="J1" s="2" t="s">
        <v>11</v>
      </c>
      <c r="K1" s="3">
        <f>F31</f>
        <v>0</v>
      </c>
      <c r="L1" s="4"/>
      <c r="M1" s="2"/>
      <c r="N1" s="2"/>
      <c r="O1" s="2"/>
      <c r="P1" s="2"/>
      <c r="Q1" s="2"/>
    </row>
    <row r="2" spans="1:17" ht="15.75" x14ac:dyDescent="0.25">
      <c r="A2" s="13"/>
      <c r="B2" s="10"/>
      <c r="C2" s="10"/>
      <c r="D2" s="10"/>
      <c r="E2" s="10"/>
      <c r="F2" s="10"/>
      <c r="G2" s="10"/>
      <c r="J2" s="2"/>
      <c r="K2" s="4"/>
      <c r="L2" s="5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pans="1:17" ht="36" customHeight="1" x14ac:dyDescent="0.25">
      <c r="A3" s="36" t="s">
        <v>46</v>
      </c>
      <c r="B3" s="41"/>
      <c r="C3" s="41"/>
      <c r="D3" s="41"/>
      <c r="E3" s="41"/>
      <c r="F3" s="41"/>
      <c r="G3" s="41"/>
      <c r="J3" s="2" t="s">
        <v>18</v>
      </c>
      <c r="K3" s="2"/>
      <c r="L3" s="7"/>
      <c r="M3" s="6">
        <f>ROUND((K1-INT(K1))*100,0)</f>
        <v>0</v>
      </c>
      <c r="N3" s="6">
        <f>IF(K1&gt;=1,VALUE(RIGHT(LEFT(INT(K1),LEN(INT(K1))),3)),0)</f>
        <v>0</v>
      </c>
      <c r="O3" s="6">
        <f>IF(K1&gt;=1000,VALUE(TEXT(RIGHT(LEFT(INT(K1),LEN(INT(K1))-3),3),"000")),0)</f>
        <v>0</v>
      </c>
      <c r="P3" s="6">
        <f>IF(K1&gt;=1000000,VALUE(TEXT(RIGHT(LEFT(INT(K1),LEN(INT(K1))-6),3),"000")),0)</f>
        <v>0</v>
      </c>
      <c r="Q3" s="6">
        <f>IF(K1&gt;=1000000000,VALUE(TEXT(RIGHT(LEFT(INT(K1),LEN(INT(K1))-9),3),"000")),0)</f>
        <v>0</v>
      </c>
    </row>
    <row r="4" spans="1:17" ht="15.75" x14ac:dyDescent="0.25">
      <c r="A4" s="10"/>
      <c r="B4" s="10"/>
      <c r="C4" s="10"/>
      <c r="D4" s="10"/>
      <c r="E4" s="10"/>
      <c r="F4" s="10"/>
      <c r="G4" s="10"/>
      <c r="J4" s="2" t="s">
        <v>19</v>
      </c>
      <c r="K4" s="2"/>
      <c r="L4" s="2" t="str">
        <f>ROUND((K1-INT(K1))*100,0)&amp;"/"&amp;100 &amp; " groszy"</f>
        <v>0/100 groszy</v>
      </c>
      <c r="M4" s="2" t="str">
        <f>IF(K1=0,"",IF(M3&lt;=20,IF(M3=0,"zero",INDEX(WM_Jednosci,M3)),INDEX(WM_Dziesiatki,INT(M3/10))&amp;IF(MOD(M3,10)," " &amp;INDEX(WM_Jednosci,MOD(M3,10)),"")))&amp; " " &amp;IF(K1=0,"",INDEX(IF(M3&lt;20,{"groszy";"grosz";"grosze";"groszy"},{"groszy";"grosze";"groszy"}),MATCH(IF(M3&lt;20,M3,MOD(M3,10)),IF(M3&lt;20,{0;1;2;5},{0;2;5}),1)))</f>
        <v xml:space="preserve"> </v>
      </c>
      <c r="N4" s="2" t="str">
        <f>IF(OR(K1&lt;1,INT(N3/100)=0),"",INDEX(WM_Setki,INT(N3/100)))&amp; IF(N3-(INT(N3/100)*100)&lt;=20,IF(N3-(INT(N3/100)*100)=0,IF(OR(N3&gt;0,K1&lt;1),"","złotych")," " &amp;INDEX(WM_Jednosci,N3-(INT(N3/100)*100)))," " &amp;INDEX(WM_Dziesiatki,INT((N3-(INT(N3/100)*100))/10))&amp;IF(MOD((N3-(INT(N3/100)*100)),10)," "&amp;INDEX(WM_Jednosci,MOD((N3-(INT(N3/100)*100)),10)),""))&amp;IF(N3=0,""," " &amp;INDEX(IF(N3&lt;20,{"złotych";"złoty";"złote";"złotych"},{"złotych";"złote";"złotych"}),MATCH(IF(N3-(INT(N3/100)*100)&lt;20,N3-(INT(N3/100)*100),MOD((N3-(INT(N3/100)*100)),10)),IF(N3&lt;20,{0;1;2;5},{0;2;5}),1)))</f>
        <v/>
      </c>
      <c r="O4" s="2" t="str">
        <f>IF(OR(K1&lt;1,INT(O3/100)=0),"",INDEX(WM_Setki,INT(O3/100)))&amp; IF(O3-(INT(O3/100)*100)&lt;=20,IF(O3-(INT(O3/100)*100)=0,""," " &amp;INDEX(WM_Jednosci,O3-(INT(O3/100)*100)))," " &amp;INDEX(WM_Dziesiatki,INT((O3-(INT(O3/100)*100))/10))&amp;IF(MOD((O3-(INT(O3/100)*100)),10)," "&amp;INDEX(WM_Jednosci,MOD((O3-(INT(O3/100)*100)),10)),""))&amp;IF(O3=0,""," " &amp;INDEX(IF(O3&lt;20,{"";"tysiąc";"tysiące";"tysięcy"},{"tysięcy";"tysiące";"tysięcy"}),MATCH(IF(O3-(INT(O3/100)*100)&lt;20,O3-(INT(O3/100)*100),MOD((O3-(INT(O3/100)*100)),10)),IF(O3&lt;20,{0;1;2;5},{0;2;5}),1)))</f>
        <v/>
      </c>
      <c r="P4" s="2" t="str">
        <f>IF(OR(K1&lt;1,INT(P3/100)=0),"",INDEX(WM_Setki,INT(P3/100)))&amp; IF(P3-(INT(P3/100)*100)&lt;=20,IF(P3-(INT(P3/100)*100)=0,""," " &amp;INDEX(WM_Jednosci,P3-(INT(P3/100)*100)))," " &amp;INDEX(WM_Dziesiatki,INT((P3-(INT(P3/100)*100))/10))&amp;IF(MOD((P3-(INT(P3/100)*100)),10)," "&amp;INDEX(WM_Jednosci,MOD((P3-(INT(P3/100)*100)),10)),""))&amp;IF(P3=0,""," " &amp;INDEX(IF(P3&lt;20,{"";"milion";"miliony";"milionów"},{"milionów";"miliony";"milionów"}),MATCH(IF(P3-(INT(P3/100)*100)&lt;20,P3-(INT(P3/100)*100),MOD((P3-(INT(P3/100)*100)),10)),IF(P3&lt;20,{0;1;2;5},{0;2;5}),1)))</f>
        <v/>
      </c>
      <c r="Q4" s="2" t="str">
        <f>IF(OR(K1&lt;1,INT(Q3/100)=0),"",INDEX(WM_Setki,INT(Q3/100)))&amp; IF(Q3-(INT(Q3/100)*100)&lt;=20,IF(Q3-(INT(Q3/100)*100)=0,""," " &amp;INDEX(WM_Jednosci,Q3-(INT(Q3/100)*100)))," " &amp;INDEX(WM_Dziesiatki,INT((Q3-(INT(Q3/100)*100))/10))&amp;IF(MOD((Q3-(INT(Q3/100)*100)),10)," "&amp;INDEX(WM_Jednosci,MOD((Q3-(INT(Q3/100)*100)),10)),""))&amp;IF(Q3=0,""," " &amp;INDEX(IF(Q3&lt;20,{"";"miliard";"miliardy";"miliardów"},{"miliardów";"miliardy";"miliardów"}),MATCH(IF(Q3-(INT(Q3/100)*100)&lt;20,Q3-(INT(Q3/100)*100),MOD((Q3-(INT(Q3/100)*100)),10)),IF(Q3&lt;20,{0;1;2;5},{0;2;5}),1)))</f>
        <v/>
      </c>
    </row>
    <row r="5" spans="1:17" ht="15.75" x14ac:dyDescent="0.25">
      <c r="A5" s="14" t="s">
        <v>0</v>
      </c>
      <c r="B5" s="10"/>
      <c r="C5" s="10"/>
      <c r="D5" s="10"/>
      <c r="E5" s="10"/>
      <c r="F5" s="10"/>
      <c r="G5" s="10"/>
      <c r="J5" s="2"/>
      <c r="K5" s="2"/>
      <c r="L5" s="2" t="str">
        <f>TEXT(ROUND((K1-INT(K1))*100,0),"00")&amp;"/"&amp;"100"</f>
        <v>00/100</v>
      </c>
      <c r="M5" s="2"/>
      <c r="N5" s="2"/>
      <c r="O5" s="2"/>
      <c r="P5" s="2"/>
      <c r="Q5" s="2"/>
    </row>
    <row r="6" spans="1:17" ht="20.25" customHeight="1" x14ac:dyDescent="0.25">
      <c r="A6" s="42" t="s">
        <v>1</v>
      </c>
      <c r="B6" s="42"/>
      <c r="C6" s="42"/>
      <c r="D6" s="42"/>
      <c r="E6" s="42"/>
      <c r="F6" s="42"/>
      <c r="G6" s="42"/>
      <c r="J6" s="8" t="s">
        <v>20</v>
      </c>
      <c r="K6" s="9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","")&amp;IF(TRIM(M4)&lt;&gt;"",M4&amp;" ","")))</f>
        <v/>
      </c>
      <c r="L6" s="9"/>
      <c r="M6" s="9"/>
      <c r="N6" s="9"/>
      <c r="O6" s="9"/>
      <c r="P6" s="9"/>
      <c r="Q6" s="9"/>
    </row>
    <row r="7" spans="1:17" ht="15.75" x14ac:dyDescent="0.25">
      <c r="A7" s="42" t="s">
        <v>2</v>
      </c>
      <c r="B7" s="42"/>
      <c r="C7" s="42"/>
      <c r="D7" s="42"/>
      <c r="E7" s="42"/>
      <c r="F7" s="42"/>
      <c r="G7" s="42"/>
      <c r="J7" s="8" t="s">
        <v>21</v>
      </c>
      <c r="K7" s="9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","")&amp;IF(TRIM(N4)&lt;&gt;"",TRIM(N4)&amp;", ","")&amp;IF(TRIM(M4)&lt;&gt;"",M4&amp;" ","")))</f>
        <v/>
      </c>
      <c r="L7" s="9"/>
      <c r="M7" s="9"/>
      <c r="N7" s="9"/>
      <c r="O7" s="9"/>
      <c r="P7" s="9"/>
      <c r="Q7" s="9"/>
    </row>
    <row r="8" spans="1:17" ht="15.75" x14ac:dyDescent="0.25">
      <c r="A8" s="42" t="s">
        <v>3</v>
      </c>
      <c r="B8" s="42"/>
      <c r="C8" s="42"/>
      <c r="D8" s="42"/>
      <c r="E8" s="42"/>
      <c r="F8" s="42"/>
      <c r="G8" s="42"/>
      <c r="J8" s="8" t="s">
        <v>22</v>
      </c>
      <c r="K8" s="9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","")&amp;IF(TRIM(M4)&lt;&gt;"",L5,"")))</f>
        <v/>
      </c>
      <c r="L8" s="9"/>
      <c r="M8" s="9"/>
      <c r="N8" s="9"/>
      <c r="O8" s="9"/>
      <c r="P8" s="9"/>
      <c r="Q8" s="9"/>
    </row>
    <row r="9" spans="1:17" ht="15.75" x14ac:dyDescent="0.25">
      <c r="A9" s="43" t="s">
        <v>40</v>
      </c>
      <c r="B9" s="43"/>
      <c r="C9" s="43"/>
      <c r="D9" s="43"/>
      <c r="E9" s="43"/>
      <c r="F9" s="43"/>
      <c r="G9" s="43"/>
    </row>
    <row r="10" spans="1:17" ht="15.75" x14ac:dyDescent="0.25">
      <c r="A10" s="10"/>
      <c r="B10" s="10"/>
      <c r="C10" s="10"/>
      <c r="D10" s="10"/>
      <c r="E10" s="10"/>
      <c r="F10" s="10"/>
      <c r="G10" s="10"/>
    </row>
    <row r="11" spans="1:17" ht="15.75" x14ac:dyDescent="0.25">
      <c r="A11" s="15" t="s">
        <v>25</v>
      </c>
      <c r="B11" s="16"/>
      <c r="C11" s="16"/>
      <c r="D11" s="16"/>
      <c r="E11" s="16"/>
      <c r="F11" s="16"/>
      <c r="G11" s="16"/>
    </row>
    <row r="12" spans="1:17" ht="15.75" x14ac:dyDescent="0.25">
      <c r="A12" s="11" t="s">
        <v>27</v>
      </c>
      <c r="B12" s="16"/>
      <c r="C12" s="16"/>
      <c r="D12" s="16"/>
      <c r="E12" s="16"/>
      <c r="F12" s="16"/>
      <c r="G12" s="16"/>
    </row>
    <row r="13" spans="1:17" ht="15.75" x14ac:dyDescent="0.25">
      <c r="A13" s="11" t="s">
        <v>28</v>
      </c>
      <c r="B13" s="16"/>
      <c r="C13" s="16"/>
      <c r="D13" s="16"/>
      <c r="E13" s="16"/>
      <c r="F13" s="16"/>
      <c r="G13" s="16"/>
    </row>
    <row r="14" spans="1:17" ht="15.75" x14ac:dyDescent="0.25">
      <c r="A14" s="11"/>
      <c r="B14" s="16"/>
      <c r="C14" s="16"/>
      <c r="D14" s="16"/>
      <c r="E14" s="16"/>
      <c r="F14" s="16"/>
      <c r="G14" s="16"/>
    </row>
    <row r="15" spans="1:17" ht="15.75" x14ac:dyDescent="0.25">
      <c r="A15" s="11" t="s">
        <v>29</v>
      </c>
      <c r="B15" s="16"/>
      <c r="C15" s="16"/>
      <c r="D15" s="16"/>
      <c r="E15" s="16"/>
      <c r="F15" s="16"/>
      <c r="G15" s="16"/>
    </row>
    <row r="16" spans="1:17" ht="15.75" x14ac:dyDescent="0.25">
      <c r="A16" s="35" t="s">
        <v>24</v>
      </c>
      <c r="B16" s="35"/>
      <c r="C16" s="35"/>
      <c r="D16" s="35"/>
      <c r="E16" s="35"/>
      <c r="F16" s="35"/>
      <c r="G16" s="35"/>
    </row>
    <row r="17" spans="1:11" ht="15.75" x14ac:dyDescent="0.25">
      <c r="A17" s="10"/>
      <c r="B17" s="10"/>
      <c r="C17" s="10"/>
      <c r="D17" s="10"/>
      <c r="E17" s="10"/>
      <c r="F17" s="10"/>
      <c r="G17" s="10"/>
    </row>
    <row r="18" spans="1:11" ht="29.25" customHeight="1" x14ac:dyDescent="0.25">
      <c r="A18" s="17"/>
      <c r="B18" s="36" t="s">
        <v>47</v>
      </c>
      <c r="C18" s="36"/>
      <c r="D18" s="36"/>
      <c r="E18" s="36"/>
      <c r="F18" s="36"/>
      <c r="G18" s="36"/>
    </row>
    <row r="19" spans="1:11" ht="22.5" customHeight="1" x14ac:dyDescent="0.25">
      <c r="A19" s="18" t="s">
        <v>34</v>
      </c>
      <c r="B19" s="19" t="s">
        <v>32</v>
      </c>
      <c r="C19" s="20"/>
      <c r="D19" s="20"/>
      <c r="E19" s="20"/>
      <c r="F19" s="20"/>
      <c r="G19" s="20"/>
    </row>
    <row r="20" spans="1:11" ht="33.75" customHeight="1" x14ac:dyDescent="0.25">
      <c r="A20" s="13">
        <v>1</v>
      </c>
      <c r="B20" s="37" t="s">
        <v>42</v>
      </c>
      <c r="C20" s="37"/>
      <c r="D20" s="37"/>
      <c r="E20" s="37"/>
      <c r="F20" s="37"/>
      <c r="G20" s="37"/>
    </row>
    <row r="21" spans="1:11" ht="17.25" customHeight="1" x14ac:dyDescent="0.25">
      <c r="A21" s="13">
        <v>2</v>
      </c>
      <c r="B21" s="40" t="s">
        <v>44</v>
      </c>
      <c r="C21" s="40"/>
      <c r="D21" s="40"/>
      <c r="E21" s="40"/>
      <c r="F21" s="40"/>
      <c r="G21" s="40"/>
      <c r="H21" s="25"/>
      <c r="I21" s="25"/>
      <c r="J21" s="25"/>
      <c r="K21" s="25"/>
    </row>
    <row r="22" spans="1:11" ht="30" customHeight="1" x14ac:dyDescent="0.25">
      <c r="A22" s="13">
        <v>3</v>
      </c>
      <c r="B22" s="37" t="s">
        <v>39</v>
      </c>
      <c r="C22" s="37"/>
      <c r="D22" s="37"/>
      <c r="E22" s="37"/>
      <c r="F22" s="37"/>
      <c r="G22" s="37"/>
    </row>
    <row r="23" spans="1:11" ht="18.75" customHeight="1" x14ac:dyDescent="0.25">
      <c r="A23" s="13">
        <v>4</v>
      </c>
      <c r="B23" s="39" t="s">
        <v>41</v>
      </c>
      <c r="C23" s="39"/>
      <c r="D23" s="39"/>
      <c r="E23" s="39"/>
      <c r="F23" s="39"/>
      <c r="G23" s="39"/>
    </row>
    <row r="24" spans="1:11" ht="39.75" customHeight="1" x14ac:dyDescent="0.25">
      <c r="A24" s="13">
        <v>5</v>
      </c>
      <c r="B24" s="37" t="s">
        <v>43</v>
      </c>
      <c r="C24" s="37"/>
      <c r="D24" s="37"/>
      <c r="E24" s="37"/>
      <c r="F24" s="37"/>
      <c r="G24" s="37"/>
    </row>
    <row r="25" spans="1:11" ht="40.5" customHeight="1" x14ac:dyDescent="0.25">
      <c r="A25" s="21" t="s">
        <v>35</v>
      </c>
      <c r="B25" s="38" t="s">
        <v>33</v>
      </c>
      <c r="C25" s="38"/>
      <c r="D25" s="38"/>
      <c r="E25" s="38"/>
      <c r="F25" s="38"/>
      <c r="G25" s="38"/>
    </row>
    <row r="26" spans="1:11" ht="21" customHeight="1" x14ac:dyDescent="0.25">
      <c r="A26" s="21" t="s">
        <v>37</v>
      </c>
      <c r="B26" s="44" t="s">
        <v>36</v>
      </c>
      <c r="C26" s="44"/>
      <c r="D26" s="44"/>
      <c r="E26" s="44"/>
      <c r="F26" s="44"/>
      <c r="G26" s="44"/>
    </row>
    <row r="27" spans="1:11" ht="15.75" x14ac:dyDescent="0.25">
      <c r="A27" s="45" t="s">
        <v>4</v>
      </c>
      <c r="B27" s="45"/>
      <c r="C27" s="45"/>
      <c r="D27" s="45"/>
      <c r="E27" s="45"/>
      <c r="F27" s="45"/>
      <c r="G27" s="10"/>
    </row>
    <row r="28" spans="1:11" ht="15.75" x14ac:dyDescent="0.25">
      <c r="A28" s="22" t="s">
        <v>5</v>
      </c>
      <c r="B28" s="22" t="s">
        <v>31</v>
      </c>
      <c r="C28" s="22" t="s">
        <v>6</v>
      </c>
      <c r="D28" s="23" t="s">
        <v>7</v>
      </c>
      <c r="E28" s="23" t="s">
        <v>8</v>
      </c>
      <c r="F28" s="23" t="s">
        <v>9</v>
      </c>
      <c r="G28" s="10"/>
    </row>
    <row r="29" spans="1:11" ht="44.25" customHeight="1" x14ac:dyDescent="0.25">
      <c r="A29" s="32">
        <v>1</v>
      </c>
      <c r="B29" s="34" t="s">
        <v>45</v>
      </c>
      <c r="C29" s="33">
        <v>7</v>
      </c>
      <c r="D29" s="26">
        <v>0</v>
      </c>
      <c r="E29" s="27">
        <f t="shared" ref="E29" si="0">D29*C29</f>
        <v>0</v>
      </c>
      <c r="F29" s="27">
        <f t="shared" ref="F29" si="1">E29*D29</f>
        <v>0</v>
      </c>
      <c r="G29" s="10"/>
    </row>
    <row r="30" spans="1:11" ht="3.75" customHeight="1" x14ac:dyDescent="0.25">
      <c r="A30" s="24"/>
      <c r="B30" s="28"/>
      <c r="C30" s="29"/>
      <c r="D30" s="30"/>
      <c r="E30" s="30"/>
      <c r="F30" s="30"/>
      <c r="G30" s="10"/>
    </row>
    <row r="31" spans="1:11" ht="15.75" x14ac:dyDescent="0.25">
      <c r="A31" s="24"/>
      <c r="B31" s="47" t="s">
        <v>10</v>
      </c>
      <c r="C31" s="47"/>
      <c r="D31" s="47"/>
      <c r="E31" s="31"/>
      <c r="F31" s="31"/>
      <c r="G31" s="10"/>
    </row>
    <row r="32" spans="1:11" ht="3.75" customHeight="1" x14ac:dyDescent="0.25">
      <c r="A32" s="10"/>
      <c r="B32" s="10"/>
      <c r="C32" s="10"/>
      <c r="D32" s="10"/>
      <c r="E32" s="10"/>
      <c r="F32" s="10"/>
      <c r="G32" s="10"/>
    </row>
    <row r="33" spans="1:7" ht="15.75" x14ac:dyDescent="0.25">
      <c r="A33" s="39" t="str">
        <f>"słownie złotych brutto: "&amp;K8</f>
        <v xml:space="preserve">słownie złotych brutto: </v>
      </c>
      <c r="B33" s="39"/>
      <c r="C33" s="39"/>
      <c r="D33" s="39"/>
      <c r="E33" s="39"/>
      <c r="F33" s="39"/>
      <c r="G33" s="39"/>
    </row>
    <row r="34" spans="1:7" ht="15.75" x14ac:dyDescent="0.25">
      <c r="A34" s="10"/>
      <c r="B34" s="1"/>
      <c r="C34" s="10"/>
      <c r="D34" s="10"/>
      <c r="E34" s="10"/>
      <c r="F34" s="10"/>
      <c r="G34" s="10"/>
    </row>
    <row r="35" spans="1:7" ht="60.75" customHeight="1" x14ac:dyDescent="0.25">
      <c r="A35" s="38" t="s">
        <v>38</v>
      </c>
      <c r="B35" s="38"/>
      <c r="C35" s="38"/>
      <c r="D35" s="38"/>
      <c r="E35" s="38"/>
      <c r="F35" s="38"/>
      <c r="G35" s="38"/>
    </row>
    <row r="36" spans="1:7" ht="15.75" x14ac:dyDescent="0.25">
      <c r="A36" s="43"/>
      <c r="B36" s="43"/>
      <c r="C36" s="43"/>
      <c r="D36" s="43"/>
      <c r="E36" s="43"/>
      <c r="F36" s="43"/>
      <c r="G36" s="43"/>
    </row>
    <row r="37" spans="1:7" ht="15.75" x14ac:dyDescent="0.25">
      <c r="A37" s="10"/>
      <c r="B37" s="10"/>
      <c r="C37" s="10"/>
      <c r="D37" s="10"/>
      <c r="E37" s="10"/>
      <c r="F37" s="10"/>
      <c r="G37" s="10"/>
    </row>
    <row r="38" spans="1:7" ht="15.75" x14ac:dyDescent="0.25">
      <c r="A38" s="10"/>
      <c r="B38" s="10"/>
      <c r="C38" s="10"/>
      <c r="D38" s="10"/>
      <c r="E38" s="10"/>
      <c r="F38" s="10"/>
      <c r="G38" s="10"/>
    </row>
    <row r="39" spans="1:7" ht="15.75" x14ac:dyDescent="0.25">
      <c r="A39" s="10"/>
      <c r="B39" s="10"/>
      <c r="C39" s="10"/>
      <c r="D39" s="10"/>
      <c r="E39" s="10"/>
      <c r="F39" s="10"/>
      <c r="G39" s="10"/>
    </row>
    <row r="40" spans="1:7" ht="15.75" x14ac:dyDescent="0.25">
      <c r="A40" s="10"/>
      <c r="B40" s="10"/>
      <c r="C40" s="10"/>
      <c r="D40" s="10"/>
      <c r="E40" s="10"/>
      <c r="F40" s="10"/>
      <c r="G40" s="10"/>
    </row>
    <row r="41" spans="1:7" ht="15.75" x14ac:dyDescent="0.25">
      <c r="A41" s="10"/>
      <c r="B41" s="10"/>
      <c r="C41" s="10"/>
      <c r="D41" s="10"/>
      <c r="E41" s="10"/>
      <c r="F41" s="10"/>
      <c r="G41" s="10"/>
    </row>
    <row r="42" spans="1:7" ht="15.75" x14ac:dyDescent="0.25">
      <c r="A42" s="10"/>
      <c r="B42" s="10"/>
      <c r="C42" s="10"/>
      <c r="D42" s="10"/>
      <c r="E42" s="10"/>
      <c r="F42" s="10"/>
      <c r="G42" s="10"/>
    </row>
    <row r="43" spans="1:7" ht="15.75" x14ac:dyDescent="0.25">
      <c r="A43" s="10"/>
      <c r="B43" s="10"/>
      <c r="C43" s="10"/>
      <c r="D43" s="10"/>
      <c r="E43" s="10"/>
      <c r="F43" s="10"/>
      <c r="G43" s="10"/>
    </row>
    <row r="44" spans="1:7" ht="15.75" x14ac:dyDescent="0.25">
      <c r="A44" s="10"/>
      <c r="B44" s="10"/>
      <c r="C44" s="10"/>
      <c r="D44" s="46" t="s">
        <v>23</v>
      </c>
      <c r="E44" s="46"/>
      <c r="F44" s="46"/>
      <c r="G44" s="10"/>
    </row>
    <row r="45" spans="1:7" ht="15.75" x14ac:dyDescent="0.25">
      <c r="A45" s="10"/>
      <c r="B45" s="10"/>
      <c r="C45" s="10"/>
      <c r="D45" s="46" t="s">
        <v>26</v>
      </c>
      <c r="E45" s="46"/>
      <c r="F45" s="46"/>
      <c r="G45" s="10"/>
    </row>
    <row r="46" spans="1:7" ht="15.75" x14ac:dyDescent="0.25">
      <c r="A46" s="10"/>
      <c r="B46" s="10"/>
      <c r="C46" s="10"/>
      <c r="D46" s="10"/>
      <c r="E46" s="10"/>
      <c r="F46" s="10"/>
      <c r="G46" s="10"/>
    </row>
  </sheetData>
  <mergeCells count="21">
    <mergeCell ref="B26:G26"/>
    <mergeCell ref="A27:F27"/>
    <mergeCell ref="A33:G33"/>
    <mergeCell ref="D45:F45"/>
    <mergeCell ref="D44:F44"/>
    <mergeCell ref="A36:G36"/>
    <mergeCell ref="B31:D31"/>
    <mergeCell ref="A35:G35"/>
    <mergeCell ref="A3:G3"/>
    <mergeCell ref="A6:G6"/>
    <mergeCell ref="A7:G7"/>
    <mergeCell ref="A8:G8"/>
    <mergeCell ref="A9:G9"/>
    <mergeCell ref="A16:G16"/>
    <mergeCell ref="B18:G18"/>
    <mergeCell ref="B22:G22"/>
    <mergeCell ref="B24:G24"/>
    <mergeCell ref="B25:G25"/>
    <mergeCell ref="B20:G20"/>
    <mergeCell ref="B23:G23"/>
    <mergeCell ref="B21:G21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Cybulska-Żak Agnieszka</cp:lastModifiedBy>
  <cp:lastPrinted>2025-10-23T08:26:09Z</cp:lastPrinted>
  <dcterms:created xsi:type="dcterms:W3CDTF">2024-07-03T09:56:48Z</dcterms:created>
  <dcterms:modified xsi:type="dcterms:W3CDTF">2025-10-23T08:31:26Z</dcterms:modified>
</cp:coreProperties>
</file>