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18109\Documents\Tomek\Tomek2\Wnioski,zamówienia\na stronę\Biurowe\Ulotki\"/>
    </mc:Choice>
  </mc:AlternateContent>
  <bookViews>
    <workbookView xWindow="0" yWindow="0" windowWidth="12180" windowHeight="3195"/>
  </bookViews>
  <sheets>
    <sheet name="Arkusz1" sheetId="1" r:id="rId1"/>
  </sheets>
  <definedNames>
    <definedName name="_xlnm.Print_Area" localSheetId="0">Arkusz1!$A$1:$F$95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" l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3" i="1"/>
  <c r="F63" i="1" s="1"/>
  <c r="E62" i="1"/>
  <c r="F62" i="1" s="1"/>
  <c r="E60" i="1"/>
  <c r="F60" i="1" s="1"/>
  <c r="E56" i="1"/>
  <c r="F56" i="1" s="1"/>
  <c r="E55" i="1"/>
  <c r="F55" i="1" s="1"/>
  <c r="E54" i="1"/>
  <c r="F54" i="1" s="1"/>
  <c r="E53" i="1"/>
  <c r="F53" i="1" s="1"/>
  <c r="E59" i="1"/>
  <c r="F59" i="1" s="1"/>
  <c r="E58" i="1"/>
  <c r="F58" i="1" s="1"/>
  <c r="E57" i="1"/>
  <c r="F57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3" i="1"/>
  <c r="F33" i="1" s="1"/>
  <c r="E32" i="1"/>
  <c r="F32" i="1" s="1"/>
  <c r="E31" i="1"/>
  <c r="F31" i="1"/>
  <c r="E81" i="1" l="1"/>
  <c r="F1" i="1" l="1"/>
  <c r="F81" i="1" l="1"/>
  <c r="K1" i="1" s="1"/>
  <c r="Q3" i="1" l="1"/>
  <c r="Q4" i="1" s="1"/>
  <c r="M3" i="1"/>
  <c r="M4" i="1" s="1"/>
  <c r="O3" i="1"/>
  <c r="O4" i="1" s="1"/>
  <c r="L4" i="1"/>
  <c r="L5" i="1"/>
  <c r="N3" i="1"/>
  <c r="N4" i="1" s="1"/>
  <c r="P3" i="1"/>
  <c r="P4" i="1" s="1"/>
  <c r="K6" i="1" l="1"/>
  <c r="K7" i="1"/>
  <c r="K8" i="1"/>
  <c r="A83" i="1" s="1"/>
</calcChain>
</file>

<file path=xl/sharedStrings.xml><?xml version="1.0" encoding="utf-8"?>
<sst xmlns="http://schemas.openxmlformats.org/spreadsheetml/2006/main" count="103" uniqueCount="79">
  <si>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</si>
  <si>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</si>
  <si>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</si>
  <si>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</si>
  <si>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e-mail: tomasz.lysiak@strazgraniczna.pl, tel. stac.: 22 500 3177, tel. kom.: 797 338 100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</si>
  <si>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</si>
  <si>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</si>
  <si>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</si>
  <si>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</si>
  <si>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</si>
  <si>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</si>
  <si>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</si>
  <si>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</si>
  <si>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</si>
  <si>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</si>
  <si>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</si>
  <si>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</si>
  <si>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</si>
  <si>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</si>
  <si>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</si>
  <si>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</si>
  <si>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</si>
  <si>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</si>
  <si>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</si>
  <si>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</si>
  <si>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</si>
  <si>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</si>
  <si>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</si>
  <si>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</si>
  <si>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</si>
  <si>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</si>
  <si>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</si>
  <si>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FORMULARZ OFERTOWY do zapytania ofertowego nr 33/ZM/2025
sprzedaż i dostawa plakatów oraz ulotek kampanii EES</t>
  </si>
  <si>
    <r>
      <t>VI.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z ustawą z dnia 10 maja 2018 r. o ochronie danych osobowych (Dz.U. z 2019 r. poz. 1781 z późn. zm.).</t>
    </r>
  </si>
  <si>
    <t>3.</t>
  </si>
  <si>
    <t>plakat A1</t>
  </si>
  <si>
    <t>plakat A2</t>
  </si>
  <si>
    <t>plakat A3</t>
  </si>
  <si>
    <t>francuski</t>
  </si>
  <si>
    <t>niemiecki</t>
  </si>
  <si>
    <t>arabski</t>
  </si>
  <si>
    <t>turecki</t>
  </si>
  <si>
    <t>chiński</t>
  </si>
  <si>
    <t>japoński</t>
  </si>
  <si>
    <t>hiszpański</t>
  </si>
  <si>
    <t>polski</t>
  </si>
  <si>
    <t>Plakat format A4 pełen kolor papier mat 90 gr/m2 – różne wersje językowe</t>
  </si>
  <si>
    <t>Plakat format A4 pełen kolor- papier kreda błysk 170 gr/m2 - wersja angielska</t>
  </si>
  <si>
    <t>angielski</t>
  </si>
  <si>
    <t>Ulotka format 200x110 mm pełen kolor – papier mat 120 gr/m2</t>
  </si>
  <si>
    <t>Ulotka format 110x200 mm pełen kolor – papier mat 120 gr/m2</t>
  </si>
  <si>
    <t>włoski</t>
  </si>
  <si>
    <t>ukraiński</t>
  </si>
  <si>
    <t>rosyjski</t>
  </si>
  <si>
    <t>gruziński</t>
  </si>
  <si>
    <t>rumuński</t>
  </si>
  <si>
    <t>portugalski</t>
  </si>
  <si>
    <t>hebrajski</t>
  </si>
  <si>
    <t>południowokoreański</t>
  </si>
  <si>
    <t>Broszura kolorowa dwustronna, format A4 (złożona na pół) - papier mat 120 gr/m2</t>
  </si>
  <si>
    <t>Broszura czarno-biała dwustronna, format A4 (złożona na pół) - papier mat 120 gr/m2</t>
  </si>
  <si>
    <t>1.</t>
  </si>
  <si>
    <t>dostawa na koszt Wykonawcy maksymalnie do 14 dni od dnia otrzymania Zamówienia.</t>
  </si>
  <si>
    <t>I.</t>
  </si>
  <si>
    <t>Formularz ofertowy do zapytania ofertowego nr 33/ZM/2025 dot. sprzedaży i dostawy plakatów oraz ulotek kampanii EES</t>
  </si>
  <si>
    <t>2.</t>
  </si>
  <si>
    <t>F-ra płatna przelewem na konto wskazane przez Wykonawcę w terminie 14 dni od dnia dostarczenia jej do Zamawiającego.</t>
  </si>
  <si>
    <t>4.</t>
  </si>
  <si>
    <t>Ważność oferty nie krótsza jak do 18 sierpnia 2025 r.</t>
  </si>
  <si>
    <r>
      <t>III.</t>
    </r>
    <r>
      <rPr>
        <sz val="11"/>
        <color theme="1"/>
        <rFont val="Times New Roman"/>
        <family val="1"/>
        <charset val="238"/>
      </rPr>
      <t/>
    </r>
  </si>
  <si>
    <t>Oświadczam, iż zapoznałem się i akceptuję warunki dotyczące realizacji przedmiotu zamówienia przedstawione 
w zapytaniu ofertowym nr 33/ZM/2025.</t>
  </si>
  <si>
    <t>IV.</t>
  </si>
  <si>
    <t>V.</t>
  </si>
  <si>
    <t>Oferuję wykonanie przedmiotu zamówienia: proszę wypełnic zamieszczoną poniżej tabelę.</t>
  </si>
  <si>
    <t>II.</t>
  </si>
  <si>
    <t>Szczegóły dotyczące realizacji zamówienia:</t>
  </si>
  <si>
    <t>Oświadczam, iż zapoznałem się z klauzulą informacyjną RODO załączoną do ogłoszenia o zamówieniu nr 33/ZM/2024.</t>
  </si>
  <si>
    <t>podpisaną przez oferenta ofertę należy wysłać na adres e-mail: tomasz.lysiak@strazgraniczna.pl do dnia 22.07.2025 r. do godziny 15:00</t>
  </si>
  <si>
    <t>Zamawiający może odstąpić od realizacji Zamówienia, zmniejszyć ilości poszczególnych pozycji lub usunąć całe pozycje jeśli wartość Zamówienia przekroczy kwotę przeznaczoną na jego realizację,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</si>
</sst>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&quot; &quot;??/16"/>
  </numFmts>
  <fonts count="11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1"/>
      <name val="Times New Roman"/>
      <family val="2"/>
      <charset val="238"/>
    </font>
    <font>
      <sz val="11"/>
      <color theme="0" tint="-0.34998626667073579"/>
      <name val="Times New Roman"/>
      <family val="2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164" fontId="0" fillId="0" borderId="0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Border="1" applyProtection="1"/>
    <xf numFmtId="4" fontId="7" fillId="3" borderId="0" xfId="0" applyNumberFormat="1" applyFont="1" applyFill="1" applyBorder="1" applyProtection="1">
      <protection locked="0"/>
    </xf>
    <xf numFmtId="4" fontId="7" fillId="2" borderId="0" xfId="0" applyNumberFormat="1" applyFont="1" applyFill="1" applyBorder="1" applyProtection="1"/>
    <xf numFmtId="4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165" fontId="7" fillId="2" borderId="0" xfId="0" applyNumberFormat="1" applyFont="1" applyFill="1" applyBorder="1" applyAlignment="1" applyProtection="1">
      <alignment horizontal="center"/>
    </xf>
    <xf numFmtId="0" fontId="7" fillId="2" borderId="0" xfId="0" applyFont="1" applyFill="1" applyProtection="1"/>
    <xf numFmtId="0" fontId="7" fillId="3" borderId="0" xfId="0" applyFont="1" applyFill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14" fontId="2" fillId="0" borderId="0" xfId="0" applyNumberFormat="1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abSelected="1" view="pageBreakPreview" topLeftCell="A12" zoomScale="130" zoomScaleNormal="100" zoomScaleSheetLayoutView="130" workbookViewId="0">
      <selection activeCell="E14" sqref="E14"/>
    </sheetView>
  </sheetViews>
  <sheetFormatPr defaultRowHeight="15" x14ac:dyDescent="0.25"/>
  <cols>
    <col min="1" max="1" width="3.42578125" customWidth="1"/>
    <col min="2" max="2" width="45.85546875" bestFit="1" customWidth="1"/>
    <col min="3" max="3" width="8.42578125" bestFit="1" customWidth="1"/>
    <col min="4" max="6" width="14.42578125" customWidth="1"/>
    <col min="7" max="7" width="10.140625" bestFit="1" customWidth="1"/>
  </cols>
  <sheetData>
    <row r="1" spans="1:17" x14ac:dyDescent="0.25">
      <c r="B1" s="18"/>
      <c r="C1" s="18"/>
      <c r="D1" s="18"/>
      <c r="E1" s="18" t="s">
        <v>31</v>
      </c>
      <c r="F1" s="48">
        <f ca="1">TODAY()</f>
        <v>45852</v>
      </c>
      <c r="I1" s="20"/>
      <c r="J1" s="8" t="s">
        <v>12</v>
      </c>
      <c r="K1" s="9">
        <f>F81</f>
        <v>0</v>
      </c>
      <c r="L1" s="10"/>
      <c r="M1" s="8"/>
      <c r="N1" s="8"/>
      <c r="O1" s="8"/>
      <c r="P1" s="8"/>
      <c r="Q1" s="8"/>
    </row>
    <row r="2" spans="1:17" x14ac:dyDescent="0.25">
      <c r="A2" s="1"/>
      <c r="I2" s="20"/>
      <c r="J2" s="8"/>
      <c r="K2" s="10"/>
      <c r="L2" s="11" t="s">
        <v>13</v>
      </c>
      <c r="M2" s="12" t="s">
        <v>14</v>
      </c>
      <c r="N2" s="12" t="s">
        <v>15</v>
      </c>
      <c r="O2" s="12" t="s">
        <v>16</v>
      </c>
      <c r="P2" s="12" t="s">
        <v>17</v>
      </c>
      <c r="Q2" s="12" t="s">
        <v>18</v>
      </c>
    </row>
    <row r="3" spans="1:17" ht="32.25" customHeight="1" x14ac:dyDescent="0.25">
      <c r="A3" s="31" t="s">
        <v>32</v>
      </c>
      <c r="B3" s="32"/>
      <c r="C3" s="32"/>
      <c r="D3" s="32"/>
      <c r="E3" s="32"/>
      <c r="F3" s="32"/>
      <c r="G3" s="32"/>
      <c r="I3" s="20"/>
      <c r="J3" s="8" t="s">
        <v>19</v>
      </c>
      <c r="K3" s="8"/>
      <c r="L3" s="13"/>
      <c r="M3" s="12">
        <f>ROUND((K1-INT(K1))*100,0)</f>
        <v>0</v>
      </c>
      <c r="N3" s="12">
        <f>IF(K1&gt;=1,VALUE(RIGHT(LEFT(INT(K1),LEN(INT(K1))),3)),0)</f>
        <v>0</v>
      </c>
      <c r="O3" s="12">
        <f>IF(K1&gt;=1000,VALUE(TEXT(RIGHT(LEFT(INT(K1),LEN(INT(K1))-3),3),"000")),0)</f>
        <v>0</v>
      </c>
      <c r="P3" s="12">
        <f>IF(K1&gt;=1000000,VALUE(TEXT(RIGHT(LEFT(INT(K1),LEN(INT(K1))-6),3),"000")),0)</f>
        <v>0</v>
      </c>
      <c r="Q3" s="12">
        <f>IF(K1&gt;=1000000000,VALUE(TEXT(RIGHT(LEFT(INT(K1),LEN(INT(K1))-9),3),"000")),0)</f>
        <v>0</v>
      </c>
    </row>
    <row r="4" spans="1:17" x14ac:dyDescent="0.25">
      <c r="I4" s="20"/>
      <c r="J4" s="8" t="s">
        <v>20</v>
      </c>
      <c r="K4" s="8"/>
      <c r="L4" s="8" t="str">
        <f>ROUND((K1-INT(K1))*100,0)&amp;"/"&amp;100 &amp; " groszy"</f>
        <v>0/100 groszy</v>
      </c>
      <c r="M4" s="8" t="str">
        <f>IF(K1=0,"",IF(M3&lt;=20,IF(M3=0,"zero",INDEX(WM_Jednosci,M3)),INDEX(WM_Dziesiatki,INT(M3/10))&amp;IF(MOD(M3,10)," " &amp;INDEX(WM_Jednosci,MOD(M3,10)),"")))&amp; " " &amp;IF(K1=0,"",INDEX(IF(M3&lt;20,{"groszy";"grosz";"grosze";"groszy"},{"groszy";"grosze";"groszy"}),MATCH(IF(M3&lt;20,M3,MOD(M3,10)),IF(M3&lt;20,{0;1;2;5},{0;2;5}),1)))</f>
        <v xml:space="preserve"> </v>
      </c>
      <c r="N4" s="8" t="str">
        <f>IF(OR(K1&lt;1,INT(N3/100)=0),"",INDEX(WM_Setki,INT(N3/100)))&amp; IF(N3-(INT(N3/100)*100)&lt;=20,IF(N3-(INT(N3/100)*100)=0,IF(OR(N3&gt;0,K1&lt;1),"","złotych"),"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8" t="str">
        <f>IF(OR(K1&lt;1,INT(O3/100)=0),"",INDEX(WM_Setki,INT(O3/100)))&amp;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8" t="str">
        <f>IF(OR(K1&lt;1,INT(P3/100)=0),"",INDEX(WM_Setki,INT(P3/100)))&amp;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8" t="str">
        <f>IF(OR(K1&lt;1,INT(Q3/100)=0),"",INDEX(WM_Setki,INT(Q3/100)))&amp;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I5" s="20"/>
      <c r="J5" s="8"/>
      <c r="K5" s="8"/>
      <c r="L5" s="8" t="str">
        <f>TEXT(ROUND((K1-INT(K1))*100,0),"00")&amp;"/"&amp;"100"</f>
        <v>00/100</v>
      </c>
      <c r="M5" s="8"/>
      <c r="N5" s="8"/>
      <c r="O5" s="8"/>
      <c r="P5" s="8"/>
      <c r="Q5" s="8"/>
    </row>
    <row r="6" spans="1:17" ht="20.25" customHeight="1" x14ac:dyDescent="0.25">
      <c r="A6" s="33" t="s">
        <v>1</v>
      </c>
      <c r="B6" s="33"/>
      <c r="C6" s="33"/>
      <c r="D6" s="33"/>
      <c r="E6" s="33"/>
      <c r="F6" s="33"/>
      <c r="G6" s="33"/>
      <c r="I6" s="20"/>
      <c r="J6" s="14" t="s">
        <v>21</v>
      </c>
      <c r="K6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L6" s="15"/>
      <c r="M6" s="15"/>
      <c r="N6" s="15"/>
      <c r="O6" s="15"/>
      <c r="P6" s="15"/>
      <c r="Q6" s="15"/>
    </row>
    <row r="7" spans="1:17" x14ac:dyDescent="0.25">
      <c r="A7" s="33" t="s">
        <v>2</v>
      </c>
      <c r="B7" s="33"/>
      <c r="C7" s="33"/>
      <c r="D7" s="33"/>
      <c r="E7" s="33"/>
      <c r="F7" s="33"/>
      <c r="G7" s="33"/>
      <c r="I7" s="20"/>
      <c r="J7" s="14" t="s">
        <v>22</v>
      </c>
      <c r="K7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L7" s="15"/>
      <c r="M7" s="15"/>
      <c r="N7" s="15"/>
      <c r="O7" s="15"/>
      <c r="P7" s="15"/>
      <c r="Q7" s="15"/>
    </row>
    <row r="8" spans="1:17" x14ac:dyDescent="0.25">
      <c r="A8" s="33" t="s">
        <v>3</v>
      </c>
      <c r="B8" s="33"/>
      <c r="C8" s="33"/>
      <c r="D8" s="33"/>
      <c r="E8" s="33"/>
      <c r="F8" s="33"/>
      <c r="G8" s="33"/>
      <c r="I8" s="20"/>
      <c r="J8" s="14" t="s">
        <v>23</v>
      </c>
      <c r="K8" s="15" t="str">
        <f>IF(NOT(ISNUMBER(K1)),slownie_info_1,IF(OR((K1*10^-12)&gt;=1,K1&lt;0),slownie_info_2,IF(TRIM(Q4)&lt;&gt;"",TRIM(Q4)&amp;" ","")&amp;IF(TRIM(P4)&lt;&gt;"",TRIM(P4)&amp;" ","")&amp;IF(TRIM(O4)&lt;&gt;"",TRIM(O4)&amp;" ","")&amp;IF(TRIM(N4)&lt;&gt;"",TRIM(N4)&amp;" ","")&amp;IF(TRIM(M4)&lt;&gt;"",L5,"")))</f>
        <v/>
      </c>
      <c r="L8" s="15"/>
      <c r="M8" s="15"/>
      <c r="N8" s="15"/>
      <c r="O8" s="15"/>
      <c r="P8" s="15"/>
      <c r="Q8" s="15"/>
    </row>
    <row r="9" spans="1:17" x14ac:dyDescent="0.25">
      <c r="A9" s="26" t="s">
        <v>4</v>
      </c>
      <c r="B9" s="26"/>
      <c r="C9" s="26"/>
      <c r="D9" s="26"/>
      <c r="E9" s="26"/>
      <c r="F9" s="26"/>
      <c r="G9" s="26"/>
      <c r="I9" s="20"/>
      <c r="J9" s="20"/>
      <c r="K9" s="20"/>
      <c r="L9" s="20"/>
      <c r="M9" s="20"/>
      <c r="N9" s="20"/>
      <c r="O9" s="20"/>
    </row>
    <row r="10" spans="1:17" x14ac:dyDescent="0.25">
      <c r="I10" s="20"/>
      <c r="J10" s="20"/>
      <c r="K10" s="20"/>
      <c r="L10" s="20"/>
      <c r="M10" s="20"/>
      <c r="N10" s="20"/>
      <c r="O10" s="20"/>
    </row>
    <row r="11" spans="1:17" x14ac:dyDescent="0.25">
      <c r="A11" s="16" t="s">
        <v>26</v>
      </c>
      <c r="B11" s="17"/>
      <c r="C11" s="17"/>
      <c r="D11" s="17"/>
      <c r="E11" s="17"/>
      <c r="F11" s="17"/>
      <c r="G11" s="17"/>
      <c r="I11" s="20"/>
      <c r="J11" s="20"/>
      <c r="K11" s="20"/>
      <c r="L11" s="20"/>
      <c r="M11" s="20"/>
      <c r="N11" s="20"/>
      <c r="O11" s="20"/>
    </row>
    <row r="12" spans="1:17" x14ac:dyDescent="0.25">
      <c r="A12" s="18" t="s">
        <v>28</v>
      </c>
      <c r="B12" s="17"/>
      <c r="C12" s="17"/>
      <c r="D12" s="17"/>
      <c r="E12" s="17"/>
      <c r="F12" s="17"/>
      <c r="G12" s="17"/>
      <c r="I12" s="19"/>
      <c r="J12" s="19"/>
      <c r="K12" s="19"/>
      <c r="L12" s="19"/>
      <c r="M12" s="19"/>
    </row>
    <row r="13" spans="1:17" x14ac:dyDescent="0.25">
      <c r="A13" s="18" t="s">
        <v>29</v>
      </c>
      <c r="B13" s="17"/>
      <c r="C13" s="17"/>
      <c r="D13" s="17"/>
      <c r="E13" s="17"/>
      <c r="F13" s="17"/>
      <c r="G13" s="17"/>
      <c r="I13" s="19"/>
      <c r="J13" s="19"/>
      <c r="K13" s="19"/>
      <c r="L13" s="19"/>
      <c r="M13" s="19"/>
    </row>
    <row r="14" spans="1:17" x14ac:dyDescent="0.25">
      <c r="A14" s="18"/>
      <c r="B14" s="17"/>
      <c r="C14" s="17"/>
      <c r="D14" s="17"/>
      <c r="E14" s="17"/>
      <c r="F14" s="17"/>
      <c r="G14" s="17"/>
    </row>
    <row r="15" spans="1:17" x14ac:dyDescent="0.25">
      <c r="A15" s="18" t="s">
        <v>30</v>
      </c>
      <c r="B15" s="17"/>
      <c r="C15" s="17"/>
      <c r="D15" s="17"/>
      <c r="E15" s="17"/>
      <c r="F15" s="17"/>
      <c r="G15" s="17"/>
    </row>
    <row r="16" spans="1:17" x14ac:dyDescent="0.25">
      <c r="A16" s="34" t="s">
        <v>25</v>
      </c>
      <c r="B16" s="34"/>
      <c r="C16" s="34"/>
      <c r="D16" s="34"/>
      <c r="E16" s="34"/>
      <c r="F16" s="34"/>
      <c r="G16" s="34"/>
    </row>
    <row r="18" spans="1:7" ht="28.5" customHeight="1" x14ac:dyDescent="0.25">
      <c r="A18" s="22" t="s">
        <v>63</v>
      </c>
      <c r="B18" s="28" t="s">
        <v>64</v>
      </c>
      <c r="C18" s="28"/>
      <c r="D18" s="28"/>
      <c r="E18" s="28"/>
      <c r="F18" s="28"/>
      <c r="G18" s="44"/>
    </row>
    <row r="19" spans="1:7" ht="36" customHeight="1" x14ac:dyDescent="0.25">
      <c r="A19" s="22">
        <v>1</v>
      </c>
      <c r="B19" s="49" t="s">
        <v>78</v>
      </c>
      <c r="C19" s="49"/>
      <c r="D19" s="49"/>
      <c r="E19" s="49"/>
      <c r="F19" s="49"/>
      <c r="G19" s="44"/>
    </row>
    <row r="20" spans="1:7" x14ac:dyDescent="0.25">
      <c r="A20" s="23" t="s">
        <v>74</v>
      </c>
      <c r="B20" s="33" t="s">
        <v>75</v>
      </c>
      <c r="C20" s="33"/>
      <c r="D20" s="33"/>
      <c r="E20" s="33"/>
      <c r="F20" s="33"/>
      <c r="G20" s="45"/>
    </row>
    <row r="21" spans="1:7" ht="15" customHeight="1" x14ac:dyDescent="0.25">
      <c r="A21" s="22" t="s">
        <v>61</v>
      </c>
      <c r="B21" s="28" t="s">
        <v>62</v>
      </c>
      <c r="C21" s="28"/>
      <c r="D21" s="28"/>
      <c r="E21" s="28"/>
      <c r="F21" s="28"/>
      <c r="G21" s="46"/>
    </row>
    <row r="22" spans="1:7" ht="15" customHeight="1" x14ac:dyDescent="0.25">
      <c r="A22" s="22" t="s">
        <v>65</v>
      </c>
      <c r="B22" s="28" t="s">
        <v>66</v>
      </c>
      <c r="C22" s="28"/>
      <c r="D22" s="28"/>
      <c r="E22" s="28"/>
      <c r="F22" s="28"/>
      <c r="G22" s="44"/>
    </row>
    <row r="23" spans="1:7" ht="30.75" customHeight="1" x14ac:dyDescent="0.25">
      <c r="A23" s="50" t="s">
        <v>34</v>
      </c>
      <c r="B23" s="29" t="s">
        <v>77</v>
      </c>
      <c r="C23" s="29"/>
      <c r="D23" s="29"/>
      <c r="E23" s="29"/>
      <c r="F23" s="29"/>
      <c r="G23" s="21"/>
    </row>
    <row r="24" spans="1:7" ht="15" customHeight="1" x14ac:dyDescent="0.25">
      <c r="A24" s="22" t="s">
        <v>67</v>
      </c>
      <c r="B24" s="28" t="s">
        <v>68</v>
      </c>
      <c r="C24" s="28"/>
      <c r="D24" s="28"/>
      <c r="E24" s="28"/>
      <c r="F24" s="28"/>
      <c r="G24" s="44"/>
    </row>
    <row r="25" spans="1:7" ht="30" customHeight="1" x14ac:dyDescent="0.25">
      <c r="A25" s="22" t="s">
        <v>69</v>
      </c>
      <c r="B25" s="28" t="s">
        <v>70</v>
      </c>
      <c r="C25" s="28"/>
      <c r="D25" s="28"/>
      <c r="E25" s="28"/>
      <c r="F25" s="28"/>
      <c r="G25" s="44"/>
    </row>
    <row r="26" spans="1:7" ht="30" customHeight="1" x14ac:dyDescent="0.25">
      <c r="A26" s="22" t="s">
        <v>71</v>
      </c>
      <c r="B26" s="28" t="s">
        <v>76</v>
      </c>
      <c r="C26" s="28"/>
      <c r="D26" s="28"/>
      <c r="E26" s="28"/>
      <c r="F26" s="28"/>
      <c r="G26" s="44"/>
    </row>
    <row r="27" spans="1:7" ht="21" customHeight="1" x14ac:dyDescent="0.25">
      <c r="A27" s="22" t="s">
        <v>72</v>
      </c>
      <c r="B27" s="47" t="s">
        <v>73</v>
      </c>
      <c r="C27" s="47"/>
      <c r="D27" s="47"/>
      <c r="E27" s="47"/>
      <c r="F27" s="47"/>
      <c r="G27" s="44"/>
    </row>
    <row r="28" spans="1:7" x14ac:dyDescent="0.25">
      <c r="A28" s="30" t="s">
        <v>5</v>
      </c>
      <c r="B28" s="30"/>
      <c r="C28" s="30"/>
      <c r="D28" s="30"/>
      <c r="E28" s="30"/>
      <c r="F28" s="30"/>
    </row>
    <row r="29" spans="1:7" x14ac:dyDescent="0.25">
      <c r="A29" s="39" t="s">
        <v>6</v>
      </c>
      <c r="B29" s="39"/>
      <c r="C29" s="39" t="s">
        <v>7</v>
      </c>
      <c r="D29" s="36" t="s">
        <v>8</v>
      </c>
      <c r="E29" s="36" t="s">
        <v>9</v>
      </c>
      <c r="F29" s="36" t="s">
        <v>10</v>
      </c>
    </row>
    <row r="30" spans="1:7" x14ac:dyDescent="0.25">
      <c r="A30" s="40" t="s">
        <v>47</v>
      </c>
      <c r="B30" s="40"/>
      <c r="C30" s="40"/>
      <c r="D30" s="40"/>
      <c r="E30" s="40"/>
      <c r="F30" s="40"/>
    </row>
    <row r="31" spans="1:7" x14ac:dyDescent="0.25">
      <c r="A31" s="39">
        <v>1</v>
      </c>
      <c r="B31" s="41" t="s">
        <v>35</v>
      </c>
      <c r="C31" s="38">
        <v>192</v>
      </c>
      <c r="D31" s="42">
        <v>0</v>
      </c>
      <c r="E31" s="43">
        <f t="shared" ref="E31:E33" si="0">D31*C31</f>
        <v>0</v>
      </c>
      <c r="F31" s="43">
        <f t="shared" ref="F31:F33" si="1">E31*1.23</f>
        <v>0</v>
      </c>
    </row>
    <row r="32" spans="1:7" x14ac:dyDescent="0.25">
      <c r="A32" s="39">
        <v>2</v>
      </c>
      <c r="B32" s="41" t="s">
        <v>36</v>
      </c>
      <c r="C32" s="38">
        <v>78</v>
      </c>
      <c r="D32" s="42">
        <v>0</v>
      </c>
      <c r="E32" s="43">
        <f t="shared" si="0"/>
        <v>0</v>
      </c>
      <c r="F32" s="43">
        <f t="shared" si="1"/>
        <v>0</v>
      </c>
    </row>
    <row r="33" spans="1:6" x14ac:dyDescent="0.25">
      <c r="A33" s="39">
        <v>3</v>
      </c>
      <c r="B33" s="41" t="s">
        <v>37</v>
      </c>
      <c r="C33" s="38">
        <v>197</v>
      </c>
      <c r="D33" s="42">
        <v>0</v>
      </c>
      <c r="E33" s="43">
        <f t="shared" si="0"/>
        <v>0</v>
      </c>
      <c r="F33" s="43">
        <f t="shared" si="1"/>
        <v>0</v>
      </c>
    </row>
    <row r="34" spans="1:6" x14ac:dyDescent="0.25">
      <c r="A34" s="40" t="s">
        <v>46</v>
      </c>
      <c r="B34" s="40"/>
      <c r="C34" s="40"/>
      <c r="D34" s="40"/>
      <c r="E34" s="40"/>
      <c r="F34" s="40"/>
    </row>
    <row r="35" spans="1:6" x14ac:dyDescent="0.25">
      <c r="A35" s="39">
        <v>4</v>
      </c>
      <c r="B35" s="35" t="s">
        <v>38</v>
      </c>
      <c r="C35" s="39">
        <v>27</v>
      </c>
      <c r="D35" s="42">
        <v>0</v>
      </c>
      <c r="E35" s="43">
        <f t="shared" ref="E35:E42" si="2">D35*C35</f>
        <v>0</v>
      </c>
      <c r="F35" s="43">
        <f t="shared" ref="F35:F42" si="3">E35*1.23</f>
        <v>0</v>
      </c>
    </row>
    <row r="36" spans="1:6" x14ac:dyDescent="0.25">
      <c r="A36" s="39">
        <v>5</v>
      </c>
      <c r="B36" s="35" t="s">
        <v>39</v>
      </c>
      <c r="C36" s="39">
        <v>37</v>
      </c>
      <c r="D36" s="42">
        <v>0</v>
      </c>
      <c r="E36" s="43">
        <f t="shared" si="2"/>
        <v>0</v>
      </c>
      <c r="F36" s="43">
        <f t="shared" si="3"/>
        <v>0</v>
      </c>
    </row>
    <row r="37" spans="1:6" x14ac:dyDescent="0.25">
      <c r="A37" s="39">
        <v>6</v>
      </c>
      <c r="B37" s="35" t="s">
        <v>40</v>
      </c>
      <c r="C37" s="39">
        <v>33</v>
      </c>
      <c r="D37" s="42">
        <v>0</v>
      </c>
      <c r="E37" s="43">
        <f t="shared" si="2"/>
        <v>0</v>
      </c>
      <c r="F37" s="43">
        <f t="shared" si="3"/>
        <v>0</v>
      </c>
    </row>
    <row r="38" spans="1:6" x14ac:dyDescent="0.25">
      <c r="A38" s="39">
        <v>7</v>
      </c>
      <c r="B38" s="35" t="s">
        <v>41</v>
      </c>
      <c r="C38" s="39">
        <v>19</v>
      </c>
      <c r="D38" s="42">
        <v>0</v>
      </c>
      <c r="E38" s="43">
        <f t="shared" si="2"/>
        <v>0</v>
      </c>
      <c r="F38" s="43">
        <f t="shared" si="3"/>
        <v>0</v>
      </c>
    </row>
    <row r="39" spans="1:6" x14ac:dyDescent="0.25">
      <c r="A39" s="39">
        <v>8</v>
      </c>
      <c r="B39" s="35" t="s">
        <v>42</v>
      </c>
      <c r="C39" s="39">
        <v>19</v>
      </c>
      <c r="D39" s="42">
        <v>0</v>
      </c>
      <c r="E39" s="43">
        <f t="shared" si="2"/>
        <v>0</v>
      </c>
      <c r="F39" s="43">
        <f t="shared" si="3"/>
        <v>0</v>
      </c>
    </row>
    <row r="40" spans="1:6" x14ac:dyDescent="0.25">
      <c r="A40" s="39">
        <v>9</v>
      </c>
      <c r="B40" s="35" t="s">
        <v>43</v>
      </c>
      <c r="C40" s="39">
        <v>15</v>
      </c>
      <c r="D40" s="42">
        <v>0</v>
      </c>
      <c r="E40" s="43">
        <f t="shared" si="2"/>
        <v>0</v>
      </c>
      <c r="F40" s="43">
        <f t="shared" si="3"/>
        <v>0</v>
      </c>
    </row>
    <row r="41" spans="1:6" x14ac:dyDescent="0.25">
      <c r="A41" s="39">
        <v>10</v>
      </c>
      <c r="B41" s="35" t="s">
        <v>44</v>
      </c>
      <c r="C41" s="39">
        <v>24</v>
      </c>
      <c r="D41" s="42">
        <v>0</v>
      </c>
      <c r="E41" s="43">
        <f t="shared" si="2"/>
        <v>0</v>
      </c>
      <c r="F41" s="43">
        <f t="shared" si="3"/>
        <v>0</v>
      </c>
    </row>
    <row r="42" spans="1:6" x14ac:dyDescent="0.25">
      <c r="A42" s="39">
        <v>11</v>
      </c>
      <c r="B42" s="35" t="s">
        <v>45</v>
      </c>
      <c r="C42" s="39">
        <v>8</v>
      </c>
      <c r="D42" s="42">
        <v>0</v>
      </c>
      <c r="E42" s="43">
        <f t="shared" si="2"/>
        <v>0</v>
      </c>
      <c r="F42" s="43">
        <f t="shared" si="3"/>
        <v>0</v>
      </c>
    </row>
    <row r="43" spans="1:6" x14ac:dyDescent="0.25">
      <c r="A43" s="37" t="s">
        <v>49</v>
      </c>
      <c r="B43" s="37"/>
      <c r="C43" s="37"/>
      <c r="D43" s="37"/>
      <c r="E43" s="37"/>
      <c r="F43" s="37"/>
    </row>
    <row r="44" spans="1:6" x14ac:dyDescent="0.25">
      <c r="A44" s="39">
        <v>12</v>
      </c>
      <c r="B44" s="35" t="s">
        <v>48</v>
      </c>
      <c r="C44" s="36">
        <v>479</v>
      </c>
      <c r="D44" s="42">
        <v>0</v>
      </c>
      <c r="E44" s="43">
        <f t="shared" ref="E44:E51" si="4">D44*C44</f>
        <v>0</v>
      </c>
      <c r="F44" s="43">
        <f t="shared" ref="F44:F51" si="5">E44*1.23</f>
        <v>0</v>
      </c>
    </row>
    <row r="45" spans="1:6" x14ac:dyDescent="0.25">
      <c r="A45" s="39">
        <v>13</v>
      </c>
      <c r="B45" s="35" t="s">
        <v>39</v>
      </c>
      <c r="C45" s="36">
        <v>6</v>
      </c>
      <c r="D45" s="42">
        <v>0</v>
      </c>
      <c r="E45" s="43">
        <f t="shared" si="4"/>
        <v>0</v>
      </c>
      <c r="F45" s="43">
        <f t="shared" si="5"/>
        <v>0</v>
      </c>
    </row>
    <row r="46" spans="1:6" x14ac:dyDescent="0.25">
      <c r="A46" s="39">
        <v>14</v>
      </c>
      <c r="B46" s="35" t="s">
        <v>44</v>
      </c>
      <c r="C46" s="36">
        <v>41</v>
      </c>
      <c r="D46" s="42">
        <v>0</v>
      </c>
      <c r="E46" s="43">
        <f t="shared" si="4"/>
        <v>0</v>
      </c>
      <c r="F46" s="43">
        <f t="shared" si="5"/>
        <v>0</v>
      </c>
    </row>
    <row r="47" spans="1:6" x14ac:dyDescent="0.25">
      <c r="A47" s="39">
        <v>15</v>
      </c>
      <c r="B47" s="35" t="s">
        <v>38</v>
      </c>
      <c r="C47" s="36">
        <v>55</v>
      </c>
      <c r="D47" s="42">
        <v>0</v>
      </c>
      <c r="E47" s="43">
        <f t="shared" si="4"/>
        <v>0</v>
      </c>
      <c r="F47" s="43">
        <f t="shared" si="5"/>
        <v>0</v>
      </c>
    </row>
    <row r="48" spans="1:6" x14ac:dyDescent="0.25">
      <c r="A48" s="39">
        <v>16</v>
      </c>
      <c r="B48" s="35" t="s">
        <v>40</v>
      </c>
      <c r="C48" s="36">
        <v>97</v>
      </c>
      <c r="D48" s="42">
        <v>0</v>
      </c>
      <c r="E48" s="43">
        <f t="shared" si="4"/>
        <v>0</v>
      </c>
      <c r="F48" s="43">
        <f t="shared" si="5"/>
        <v>0</v>
      </c>
    </row>
    <row r="49" spans="1:6" x14ac:dyDescent="0.25">
      <c r="A49" s="39">
        <v>17</v>
      </c>
      <c r="B49" s="35" t="s">
        <v>42</v>
      </c>
      <c r="C49" s="36">
        <v>86</v>
      </c>
      <c r="D49" s="42">
        <v>0</v>
      </c>
      <c r="E49" s="43">
        <f t="shared" si="4"/>
        <v>0</v>
      </c>
      <c r="F49" s="43">
        <f t="shared" si="5"/>
        <v>0</v>
      </c>
    </row>
    <row r="50" spans="1:6" x14ac:dyDescent="0.25">
      <c r="A50" s="39">
        <v>18</v>
      </c>
      <c r="B50" s="35" t="s">
        <v>43</v>
      </c>
      <c r="C50" s="36">
        <v>61</v>
      </c>
      <c r="D50" s="42">
        <v>0</v>
      </c>
      <c r="E50" s="43">
        <f t="shared" si="4"/>
        <v>0</v>
      </c>
      <c r="F50" s="43">
        <f t="shared" si="5"/>
        <v>0</v>
      </c>
    </row>
    <row r="51" spans="1:6" x14ac:dyDescent="0.25">
      <c r="A51" s="39">
        <v>19</v>
      </c>
      <c r="B51" s="35" t="s">
        <v>41</v>
      </c>
      <c r="C51" s="36">
        <v>98</v>
      </c>
      <c r="D51" s="42">
        <v>0</v>
      </c>
      <c r="E51" s="43">
        <f t="shared" si="4"/>
        <v>0</v>
      </c>
      <c r="F51" s="43">
        <f t="shared" si="5"/>
        <v>0</v>
      </c>
    </row>
    <row r="52" spans="1:6" x14ac:dyDescent="0.25">
      <c r="A52" s="37" t="s">
        <v>50</v>
      </c>
      <c r="B52" s="37"/>
      <c r="C52" s="37"/>
      <c r="D52" s="37"/>
      <c r="E52" s="37"/>
      <c r="F52" s="37"/>
    </row>
    <row r="53" spans="1:6" x14ac:dyDescent="0.25">
      <c r="A53" s="39">
        <v>20</v>
      </c>
      <c r="B53" s="35" t="s">
        <v>48</v>
      </c>
      <c r="C53" s="36">
        <v>466</v>
      </c>
      <c r="D53" s="42">
        <v>0</v>
      </c>
      <c r="E53" s="43">
        <f t="shared" ref="E53:E60" si="6">D53*C53</f>
        <v>0</v>
      </c>
      <c r="F53" s="43">
        <f t="shared" ref="F53:F60" si="7">E53*1.23</f>
        <v>0</v>
      </c>
    </row>
    <row r="54" spans="1:6" x14ac:dyDescent="0.25">
      <c r="A54" s="39">
        <v>21</v>
      </c>
      <c r="B54" s="35" t="s">
        <v>39</v>
      </c>
      <c r="C54" s="36">
        <v>0</v>
      </c>
      <c r="D54" s="42">
        <v>0</v>
      </c>
      <c r="E54" s="43">
        <f t="shared" si="6"/>
        <v>0</v>
      </c>
      <c r="F54" s="43">
        <f t="shared" si="7"/>
        <v>0</v>
      </c>
    </row>
    <row r="55" spans="1:6" x14ac:dyDescent="0.25">
      <c r="A55" s="39">
        <v>22</v>
      </c>
      <c r="B55" s="35" t="s">
        <v>44</v>
      </c>
      <c r="C55" s="36">
        <v>37</v>
      </c>
      <c r="D55" s="42">
        <v>0</v>
      </c>
      <c r="E55" s="43">
        <f t="shared" si="6"/>
        <v>0</v>
      </c>
      <c r="F55" s="43">
        <f t="shared" si="7"/>
        <v>0</v>
      </c>
    </row>
    <row r="56" spans="1:6" x14ac:dyDescent="0.25">
      <c r="A56" s="39">
        <v>23</v>
      </c>
      <c r="B56" s="35" t="s">
        <v>38</v>
      </c>
      <c r="C56" s="36">
        <v>57</v>
      </c>
      <c r="D56" s="42">
        <v>0</v>
      </c>
      <c r="E56" s="43">
        <f t="shared" si="6"/>
        <v>0</v>
      </c>
      <c r="F56" s="43">
        <f t="shared" si="7"/>
        <v>0</v>
      </c>
    </row>
    <row r="57" spans="1:6" x14ac:dyDescent="0.25">
      <c r="A57" s="39">
        <v>24</v>
      </c>
      <c r="B57" s="35" t="s">
        <v>40</v>
      </c>
      <c r="C57" s="36">
        <v>41</v>
      </c>
      <c r="D57" s="42">
        <v>0</v>
      </c>
      <c r="E57" s="43">
        <f t="shared" si="6"/>
        <v>0</v>
      </c>
      <c r="F57" s="43">
        <f t="shared" si="7"/>
        <v>0</v>
      </c>
    </row>
    <row r="58" spans="1:6" x14ac:dyDescent="0.25">
      <c r="A58" s="39">
        <v>25</v>
      </c>
      <c r="B58" s="35" t="s">
        <v>42</v>
      </c>
      <c r="C58" s="36">
        <v>37</v>
      </c>
      <c r="D58" s="42">
        <v>0</v>
      </c>
      <c r="E58" s="43">
        <f t="shared" si="6"/>
        <v>0</v>
      </c>
      <c r="F58" s="43">
        <f t="shared" si="7"/>
        <v>0</v>
      </c>
    </row>
    <row r="59" spans="1:6" x14ac:dyDescent="0.25">
      <c r="A59" s="39">
        <v>26</v>
      </c>
      <c r="B59" s="35" t="s">
        <v>43</v>
      </c>
      <c r="C59" s="36">
        <v>11</v>
      </c>
      <c r="D59" s="42">
        <v>0</v>
      </c>
      <c r="E59" s="43">
        <f t="shared" si="6"/>
        <v>0</v>
      </c>
      <c r="F59" s="43">
        <f t="shared" si="7"/>
        <v>0</v>
      </c>
    </row>
    <row r="60" spans="1:6" x14ac:dyDescent="0.25">
      <c r="A60" s="39">
        <v>27</v>
      </c>
      <c r="B60" s="35" t="s">
        <v>41</v>
      </c>
      <c r="C60" s="36">
        <v>49</v>
      </c>
      <c r="D60" s="42">
        <v>0</v>
      </c>
      <c r="E60" s="43">
        <f t="shared" si="6"/>
        <v>0</v>
      </c>
      <c r="F60" s="43">
        <f t="shared" si="7"/>
        <v>0</v>
      </c>
    </row>
    <row r="61" spans="1:6" x14ac:dyDescent="0.25">
      <c r="A61" s="40" t="s">
        <v>59</v>
      </c>
      <c r="B61" s="40"/>
      <c r="C61" s="40"/>
      <c r="D61" s="40"/>
      <c r="E61" s="40"/>
      <c r="F61" s="40"/>
    </row>
    <row r="62" spans="1:6" x14ac:dyDescent="0.25">
      <c r="A62" s="39">
        <v>28</v>
      </c>
      <c r="B62" s="35" t="s">
        <v>39</v>
      </c>
      <c r="C62" s="36">
        <v>1110</v>
      </c>
      <c r="D62" s="42">
        <v>0</v>
      </c>
      <c r="E62" s="43">
        <f t="shared" ref="E62:E63" si="8">D62*C62</f>
        <v>0</v>
      </c>
      <c r="F62" s="43">
        <f t="shared" ref="F62:F63" si="9">E62*1.23</f>
        <v>0</v>
      </c>
    </row>
    <row r="63" spans="1:6" x14ac:dyDescent="0.25">
      <c r="A63" s="39">
        <v>29</v>
      </c>
      <c r="B63" s="35" t="s">
        <v>51</v>
      </c>
      <c r="C63" s="36">
        <v>200</v>
      </c>
      <c r="D63" s="42">
        <v>0</v>
      </c>
      <c r="E63" s="43">
        <f t="shared" si="8"/>
        <v>0</v>
      </c>
      <c r="F63" s="43">
        <f t="shared" si="9"/>
        <v>0</v>
      </c>
    </row>
    <row r="64" spans="1:6" x14ac:dyDescent="0.25">
      <c r="A64" s="40" t="s">
        <v>60</v>
      </c>
      <c r="B64" s="40"/>
      <c r="C64" s="40"/>
      <c r="D64" s="40"/>
      <c r="E64" s="40"/>
      <c r="F64" s="40"/>
    </row>
    <row r="65" spans="1:6" x14ac:dyDescent="0.25">
      <c r="A65" s="39">
        <v>30</v>
      </c>
      <c r="B65" s="35" t="s">
        <v>48</v>
      </c>
      <c r="C65" s="39">
        <v>25611</v>
      </c>
      <c r="D65" s="42">
        <v>0</v>
      </c>
      <c r="E65" s="43">
        <f t="shared" ref="E65:E79" si="10">D65*C65</f>
        <v>0</v>
      </c>
      <c r="F65" s="43">
        <f t="shared" ref="F65:F79" si="11">E65*1.23</f>
        <v>0</v>
      </c>
    </row>
    <row r="66" spans="1:6" x14ac:dyDescent="0.25">
      <c r="A66" s="39">
        <v>31</v>
      </c>
      <c r="B66" s="35" t="s">
        <v>38</v>
      </c>
      <c r="C66" s="39">
        <v>6696</v>
      </c>
      <c r="D66" s="42">
        <v>0</v>
      </c>
      <c r="E66" s="43">
        <f t="shared" si="10"/>
        <v>0</v>
      </c>
      <c r="F66" s="43">
        <f t="shared" si="11"/>
        <v>0</v>
      </c>
    </row>
    <row r="67" spans="1:6" x14ac:dyDescent="0.25">
      <c r="A67" s="39">
        <v>32</v>
      </c>
      <c r="B67" s="35" t="s">
        <v>52</v>
      </c>
      <c r="C67" s="39">
        <v>9441</v>
      </c>
      <c r="D67" s="42">
        <v>0</v>
      </c>
      <c r="E67" s="43">
        <f t="shared" si="10"/>
        <v>0</v>
      </c>
      <c r="F67" s="43">
        <f t="shared" si="11"/>
        <v>0</v>
      </c>
    </row>
    <row r="68" spans="1:6" x14ac:dyDescent="0.25">
      <c r="A68" s="39">
        <v>33</v>
      </c>
      <c r="B68" s="35" t="s">
        <v>53</v>
      </c>
      <c r="C68" s="39">
        <v>12031</v>
      </c>
      <c r="D68" s="42">
        <v>0</v>
      </c>
      <c r="E68" s="43">
        <f t="shared" si="10"/>
        <v>0</v>
      </c>
      <c r="F68" s="43">
        <f t="shared" si="11"/>
        <v>0</v>
      </c>
    </row>
    <row r="69" spans="1:6" x14ac:dyDescent="0.25">
      <c r="A69" s="39">
        <v>34</v>
      </c>
      <c r="B69" s="35" t="s">
        <v>40</v>
      </c>
      <c r="C69" s="39">
        <v>3886</v>
      </c>
      <c r="D69" s="42">
        <v>0</v>
      </c>
      <c r="E69" s="43">
        <f t="shared" si="10"/>
        <v>0</v>
      </c>
      <c r="F69" s="43">
        <f t="shared" si="11"/>
        <v>0</v>
      </c>
    </row>
    <row r="70" spans="1:6" x14ac:dyDescent="0.25">
      <c r="A70" s="39">
        <v>35</v>
      </c>
      <c r="B70" s="35" t="s">
        <v>42</v>
      </c>
      <c r="C70" s="39">
        <v>3336</v>
      </c>
      <c r="D70" s="42">
        <v>0</v>
      </c>
      <c r="E70" s="43">
        <f t="shared" si="10"/>
        <v>0</v>
      </c>
      <c r="F70" s="43">
        <f t="shared" si="11"/>
        <v>0</v>
      </c>
    </row>
    <row r="71" spans="1:6" x14ac:dyDescent="0.25">
      <c r="A71" s="39">
        <v>36</v>
      </c>
      <c r="B71" s="35" t="s">
        <v>45</v>
      </c>
      <c r="C71" s="39">
        <v>40</v>
      </c>
      <c r="D71" s="42">
        <v>0</v>
      </c>
      <c r="E71" s="43">
        <f t="shared" si="10"/>
        <v>0</v>
      </c>
      <c r="F71" s="43">
        <f t="shared" si="11"/>
        <v>0</v>
      </c>
    </row>
    <row r="72" spans="1:6" x14ac:dyDescent="0.25">
      <c r="A72" s="39">
        <v>37</v>
      </c>
      <c r="B72" s="35" t="s">
        <v>54</v>
      </c>
      <c r="C72" s="39">
        <v>4870</v>
      </c>
      <c r="D72" s="42">
        <v>0</v>
      </c>
      <c r="E72" s="43">
        <f t="shared" si="10"/>
        <v>0</v>
      </c>
      <c r="F72" s="43">
        <f t="shared" si="11"/>
        <v>0</v>
      </c>
    </row>
    <row r="73" spans="1:6" x14ac:dyDescent="0.25">
      <c r="A73" s="39">
        <v>38</v>
      </c>
      <c r="B73" s="35" t="s">
        <v>41</v>
      </c>
      <c r="C73" s="39">
        <v>1130</v>
      </c>
      <c r="D73" s="42">
        <v>0</v>
      </c>
      <c r="E73" s="43">
        <f t="shared" si="10"/>
        <v>0</v>
      </c>
      <c r="F73" s="43">
        <f t="shared" si="11"/>
        <v>0</v>
      </c>
    </row>
    <row r="74" spans="1:6" x14ac:dyDescent="0.25">
      <c r="A74" s="39">
        <v>39</v>
      </c>
      <c r="B74" s="35" t="s">
        <v>55</v>
      </c>
      <c r="C74" s="39">
        <v>200</v>
      </c>
      <c r="D74" s="42">
        <v>0</v>
      </c>
      <c r="E74" s="43">
        <f t="shared" si="10"/>
        <v>0</v>
      </c>
      <c r="F74" s="43">
        <f t="shared" si="11"/>
        <v>0</v>
      </c>
    </row>
    <row r="75" spans="1:6" x14ac:dyDescent="0.25">
      <c r="A75" s="39">
        <v>40</v>
      </c>
      <c r="B75" s="35" t="s">
        <v>56</v>
      </c>
      <c r="C75" s="39">
        <v>100</v>
      </c>
      <c r="D75" s="42">
        <v>0</v>
      </c>
      <c r="E75" s="43">
        <f t="shared" si="10"/>
        <v>0</v>
      </c>
      <c r="F75" s="43">
        <f t="shared" si="11"/>
        <v>0</v>
      </c>
    </row>
    <row r="76" spans="1:6" x14ac:dyDescent="0.25">
      <c r="A76" s="39">
        <v>41</v>
      </c>
      <c r="B76" s="35" t="s">
        <v>44</v>
      </c>
      <c r="C76" s="39">
        <v>4360</v>
      </c>
      <c r="D76" s="42">
        <v>0</v>
      </c>
      <c r="E76" s="43">
        <f t="shared" si="10"/>
        <v>0</v>
      </c>
      <c r="F76" s="43">
        <f t="shared" si="11"/>
        <v>0</v>
      </c>
    </row>
    <row r="77" spans="1:6" x14ac:dyDescent="0.25">
      <c r="A77" s="39">
        <v>42</v>
      </c>
      <c r="B77" s="35" t="s">
        <v>43</v>
      </c>
      <c r="C77" s="39">
        <v>475</v>
      </c>
      <c r="D77" s="42">
        <v>0</v>
      </c>
      <c r="E77" s="43">
        <f t="shared" si="10"/>
        <v>0</v>
      </c>
      <c r="F77" s="43">
        <f t="shared" si="11"/>
        <v>0</v>
      </c>
    </row>
    <row r="78" spans="1:6" x14ac:dyDescent="0.25">
      <c r="A78" s="39">
        <v>43</v>
      </c>
      <c r="B78" s="35" t="s">
        <v>57</v>
      </c>
      <c r="C78" s="39">
        <v>2420</v>
      </c>
      <c r="D78" s="42">
        <v>0</v>
      </c>
      <c r="E78" s="43">
        <f t="shared" si="10"/>
        <v>0</v>
      </c>
      <c r="F78" s="43">
        <f t="shared" si="11"/>
        <v>0</v>
      </c>
    </row>
    <row r="79" spans="1:6" x14ac:dyDescent="0.25">
      <c r="A79" s="39">
        <v>44</v>
      </c>
      <c r="B79" s="35" t="s">
        <v>58</v>
      </c>
      <c r="C79" s="38">
        <v>1020</v>
      </c>
      <c r="D79" s="42">
        <v>0</v>
      </c>
      <c r="E79" s="43">
        <f t="shared" si="10"/>
        <v>0</v>
      </c>
      <c r="F79" s="43">
        <f t="shared" si="11"/>
        <v>0</v>
      </c>
    </row>
    <row r="80" spans="1:6" ht="3.75" customHeight="1" x14ac:dyDescent="0.25">
      <c r="A80" s="3"/>
      <c r="B80" s="4"/>
      <c r="C80" s="3"/>
      <c r="D80" s="5"/>
      <c r="E80" s="5"/>
      <c r="F80" s="5"/>
    </row>
    <row r="81" spans="1:7" x14ac:dyDescent="0.25">
      <c r="A81" s="3"/>
      <c r="B81" s="27" t="s">
        <v>11</v>
      </c>
      <c r="C81" s="27"/>
      <c r="D81" s="27"/>
      <c r="E81" s="6">
        <f>SUM(E31:E80)</f>
        <v>0</v>
      </c>
      <c r="F81" s="6">
        <f>E81*1.23</f>
        <v>0</v>
      </c>
    </row>
    <row r="82" spans="1:7" ht="3.75" customHeight="1" x14ac:dyDescent="0.25"/>
    <row r="83" spans="1:7" x14ac:dyDescent="0.25">
      <c r="A83" s="24" t="str">
        <f>"słownie: "&amp;K8</f>
        <v xml:space="preserve">słownie: </v>
      </c>
      <c r="B83" s="24"/>
      <c r="C83" s="24"/>
      <c r="D83" s="24"/>
      <c r="E83" s="24"/>
      <c r="F83" s="24"/>
      <c r="G83" s="24"/>
    </row>
    <row r="84" spans="1:7" ht="15.75" x14ac:dyDescent="0.25">
      <c r="B84" s="7"/>
    </row>
    <row r="85" spans="1:7" ht="60.75" customHeight="1" x14ac:dyDescent="0.25">
      <c r="A85" s="28" t="s">
        <v>33</v>
      </c>
      <c r="B85" s="28"/>
      <c r="C85" s="28"/>
      <c r="D85" s="28"/>
      <c r="E85" s="28"/>
      <c r="F85" s="28"/>
      <c r="G85" s="44"/>
    </row>
    <row r="86" spans="1:7" x14ac:dyDescent="0.25">
      <c r="A86" s="26"/>
      <c r="B86" s="26"/>
      <c r="C86" s="26"/>
      <c r="D86" s="26"/>
      <c r="E86" s="26"/>
      <c r="F86" s="26"/>
      <c r="G86" s="26"/>
    </row>
    <row r="94" spans="1:7" x14ac:dyDescent="0.25">
      <c r="D94" s="25" t="s">
        <v>24</v>
      </c>
      <c r="E94" s="25"/>
      <c r="F94" s="25"/>
    </row>
    <row r="95" spans="1:7" x14ac:dyDescent="0.25">
      <c r="D95" s="25" t="s">
        <v>27</v>
      </c>
      <c r="E95" s="25"/>
      <c r="F95" s="25"/>
    </row>
  </sheetData>
  <mergeCells count="29">
    <mergeCell ref="A64:F64"/>
    <mergeCell ref="A85:F85"/>
    <mergeCell ref="B18:F18"/>
    <mergeCell ref="B21:F21"/>
    <mergeCell ref="B22:F22"/>
    <mergeCell ref="B25:F25"/>
    <mergeCell ref="B24:F24"/>
    <mergeCell ref="B26:F26"/>
    <mergeCell ref="B27:F27"/>
    <mergeCell ref="B20:F20"/>
    <mergeCell ref="B19:F19"/>
    <mergeCell ref="A30:F30"/>
    <mergeCell ref="A34:F34"/>
    <mergeCell ref="A43:F43"/>
    <mergeCell ref="A52:F52"/>
    <mergeCell ref="A61:F61"/>
    <mergeCell ref="B23:F23"/>
    <mergeCell ref="A28:F28"/>
    <mergeCell ref="A3:G3"/>
    <mergeCell ref="A6:G6"/>
    <mergeCell ref="A7:G7"/>
    <mergeCell ref="A8:G8"/>
    <mergeCell ref="A9:G9"/>
    <mergeCell ref="A16:G16"/>
    <mergeCell ref="A83:G83"/>
    <mergeCell ref="D95:F95"/>
    <mergeCell ref="D94:F94"/>
    <mergeCell ref="A86:G86"/>
    <mergeCell ref="B81:D81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Łysiak Tomasz</cp:lastModifiedBy>
  <cp:lastPrinted>2024-09-10T11:33:34Z</cp:lastPrinted>
  <dcterms:created xsi:type="dcterms:W3CDTF">2024-07-03T09:56:48Z</dcterms:created>
  <dcterms:modified xsi:type="dcterms:W3CDTF">2025-07-14T11:46:15Z</dcterms:modified>
</cp:coreProperties>
</file>