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8109\Desktop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_xlnm.Print_Area" localSheetId="0">Arkusz1!$A$1:$F$39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F32" i="1" l="1"/>
  <c r="E32" i="1"/>
  <c r="E33" i="1"/>
  <c r="F33" i="1"/>
  <c r="K1" i="1" s="1"/>
  <c r="Q3" i="1" l="1"/>
  <c r="Q4" i="1" s="1"/>
  <c r="P3" i="1"/>
  <c r="L4" i="1"/>
  <c r="O3" i="1"/>
  <c r="O4" i="1" s="1"/>
  <c r="M3" i="1"/>
  <c r="M4" i="1" s="1"/>
  <c r="N3" i="1"/>
  <c r="N4" i="1" s="1"/>
  <c r="L5" i="1"/>
  <c r="P4" i="1"/>
  <c r="K6" i="1" l="1"/>
  <c r="K7" i="1"/>
  <c r="K8" i="1"/>
  <c r="A35" i="1" s="1"/>
</calcChain>
</file>

<file path=xl/sharedStrings.xml><?xml version="1.0" encoding="utf-8"?>
<sst xmlns="http://schemas.openxmlformats.org/spreadsheetml/2006/main" count="56" uniqueCount="54">
  <si>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</si>
  <si>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</si>
  <si>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</si>
  <si>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</si>
  <si>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</si>
  <si>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</si>
  <si>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</si>
  <si>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</si>
  <si>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</si>
  <si>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</si>
  <si>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</si>
  <si>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</si>
  <si>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</si>
  <si>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</si>
  <si>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</si>
  <si>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</si>
  <si>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</si>
  <si>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</si>
  <si>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</si>
  <si>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</si>
  <si>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</si>
  <si>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</si>
  <si>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</si>
  <si>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</si>
  <si>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</si>
  <si>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</si>
  <si>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</si>
  <si>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</si>
  <si>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</si>
  <si>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</si>
  <si>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</si>
  <si>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</si>
  <si>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</si>
  <si>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</si>
  <si>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Zapalnik elektryczny ERG</t>
  </si>
  <si>
    <t>Ergodyn 31E 32/300g</t>
  </si>
  <si>
    <t>Emulinit GM1 40/750 g</t>
  </si>
  <si>
    <t>Lont detonujący NITROCORD 12g</t>
  </si>
  <si>
    <t>Spłonka pobudzajaca nr 8</t>
  </si>
  <si>
    <t>Lont prochowy</t>
  </si>
  <si>
    <t>72 kg</t>
  </si>
  <si>
    <t>1000 m</t>
  </si>
  <si>
    <t>150 szt.</t>
  </si>
  <si>
    <t>60 m</t>
  </si>
  <si>
    <t>Koszty dostawy</t>
  </si>
  <si>
    <t>96 kg</t>
  </si>
  <si>
    <t>500 szt.</t>
  </si>
  <si>
    <t xml:space="preserve">FORMULARZ OFERTOWY do zamówienia nr 6/ZM/2025
dotyczący sprzedaży i dostawy: zapalnik elektryczny ERG typu wojskowego -500 szt., 
Ergodyn 31 E 32/300 g -72 kg, Emulinit GM1 40/750 g -96 kg, lont detonujący NITROCORD 12g-1000 m, 
spłonka pobudzająca nr 8, lont prochowy-150 szt.                                                         </t>
  </si>
  <si>
    <r>
      <t>I. Nazwa i nr zamówienia: Ogłoszenie n</t>
    </r>
    <r>
      <rPr>
        <sz val="10"/>
        <rFont val="Times New Roman"/>
        <family val="1"/>
        <charset val="238"/>
      </rPr>
      <t xml:space="preserve">r 6/ZM/2025 sprzedaż i dostawa: zapalnik elektryczny ERG typu wojskowego -500 szt.,
Ergodyn 31 E 32/300 g -72 kg, Emulinit GM1 40/750 g -96 kg, lont detonujący NITROCOR 12g-1000 m, 
spłonka pobudzająca nr 8, lont prochowy-150 szt.  </t>
    </r>
  </si>
  <si>
    <t>1. dostawa na koszt Wykonawcy. Co najmniej 3 dni przed dostawą Wykonawca powiadomi Zamawiającego o dostawie.
Sprzedający dostarczy przedmioty zamówienia w terminie do 50 dni od chwili złożenia zamówienia. 
F-ra płatna przelewem na konto wskazane przez Wykonawcę w terminie 14 dni od dnia dostarczenia jej do Zamawiającego.</t>
  </si>
  <si>
    <t>2. podpisaną przez oferenta ofertę należy wysłać na adres e-mail: rafal.walczak@strazgraniczna.pl do dnia 28.03.2025 r.
do godziny 12:00</t>
  </si>
  <si>
    <r>
      <t xml:space="preserve">III. Oświadczam, iż zapoznałem się i akceptuję warunki dotyczące realizacji przedmiotu zamówienia przedstawione w ogłoszeniu o zamówieniu </t>
    </r>
    <r>
      <rPr>
        <sz val="10"/>
        <rFont val="Times New Roman"/>
        <family val="1"/>
        <charset val="238"/>
      </rPr>
      <t xml:space="preserve">nr 6/ZM/2025.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6</t>
    </r>
    <r>
      <rPr>
        <sz val="10"/>
        <rFont val="Times New Roman"/>
        <family val="1"/>
        <charset val="238"/>
      </rPr>
      <t>/ZM/2025.</t>
    </r>
  </si>
  <si>
    <t>E-mail:                                                                                                          tel.:</t>
  </si>
  <si>
    <t>Wiersz pomocniczy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</si>
</sst>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0" tint="-0.34998626667073579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BreakPreview" topLeftCell="A4" zoomScaleNormal="100" zoomScaleSheetLayoutView="100" workbookViewId="0">
      <selection activeCell="A22" sqref="A22:F22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5" width="14.42578125" customWidth="1"/>
    <col min="6" max="6" width="20.85546875" customWidth="1"/>
    <col min="7" max="7" width="10.140625" bestFit="1" customWidth="1"/>
    <col min="10" max="17" width="9.140625" style="28"/>
  </cols>
  <sheetData>
    <row r="1" spans="1:17" x14ac:dyDescent="0.25">
      <c r="J1" s="1" t="s">
        <v>13</v>
      </c>
      <c r="K1" s="2">
        <f>F33</f>
        <v>0</v>
      </c>
      <c r="L1" s="3"/>
      <c r="M1" s="1"/>
      <c r="N1" s="1"/>
      <c r="O1" s="1"/>
      <c r="P1" s="1"/>
      <c r="Q1" s="1"/>
    </row>
    <row r="2" spans="1:17" x14ac:dyDescent="0.25">
      <c r="F2" t="s">
        <v>33</v>
      </c>
      <c r="J2" s="1"/>
      <c r="K2" s="3"/>
      <c r="L2" s="4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</row>
    <row r="3" spans="1:17" x14ac:dyDescent="0.25">
      <c r="J3" s="1" t="s">
        <v>20</v>
      </c>
      <c r="K3" s="1"/>
      <c r="L3" s="6"/>
      <c r="M3" s="5">
        <f>ROUND((K1-INT(K1))*100,0)</f>
        <v>0</v>
      </c>
      <c r="N3" s="5">
        <f>IF(K1&gt;=1,VALUE(RIGHT(LEFT(INT(K1),LEN(INT(K1))),3)),0)</f>
        <v>0</v>
      </c>
      <c r="O3" s="5">
        <f>IF(K1&gt;=1000,VALUE(TEXT(RIGHT(LEFT(INT(K1),LEN(INT(K1))-3),3),"000")),0)</f>
        <v>0</v>
      </c>
      <c r="P3" s="5">
        <f>IF(K1&gt;=1000000,VALUE(TEXT(RIGHT(LEFT(INT(K1),LEN(INT(K1))-6),3),"000")),0)</f>
        <v>0</v>
      </c>
      <c r="Q3" s="5">
        <f>IF(K1&gt;=1000000000,VALUE(TEXT(RIGHT(LEFT(INT(K1),LEN(INT(K1))-9),3),"000")),0)</f>
        <v>0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53</v>
      </c>
      <c r="K4" s="1"/>
      <c r="L4" s="1" t="str">
        <f>ROUND((K1-INT(K1))*100,0)&amp;"/"&amp;100 &amp; " groszy"</f>
        <v>0/100 groszy</v>
      </c>
      <c r="M4" s="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ht="15" customHeight="1" x14ac:dyDescent="0.25">
      <c r="A5" s="12"/>
      <c r="B5" s="9"/>
      <c r="C5" s="9"/>
      <c r="D5" s="9"/>
      <c r="E5" s="9" t="s">
        <v>30</v>
      </c>
      <c r="F5" s="9"/>
      <c r="G5" s="9"/>
      <c r="J5" s="1"/>
      <c r="K5" s="1"/>
      <c r="L5" s="1" t="str">
        <f>TEXT(ROUND((K1-INT(K1))*100,0),"00")&amp;"/"&amp;"100"</f>
        <v>00/100</v>
      </c>
      <c r="M5" s="1"/>
      <c r="N5" s="1"/>
      <c r="O5" s="1"/>
      <c r="P5" s="1"/>
      <c r="Q5" s="1"/>
    </row>
    <row r="6" spans="1:17" ht="51.75" customHeight="1" x14ac:dyDescent="0.25">
      <c r="A6" s="40" t="s">
        <v>47</v>
      </c>
      <c r="B6" s="41"/>
      <c r="C6" s="41"/>
      <c r="D6" s="41"/>
      <c r="E6" s="41"/>
      <c r="F6" s="41"/>
      <c r="G6" s="41"/>
      <c r="J6" s="7" t="s">
        <v>21</v>
      </c>
      <c r="K6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8"/>
      <c r="M6" s="8"/>
      <c r="N6" s="8"/>
      <c r="O6" s="8"/>
      <c r="P6" s="8"/>
      <c r="Q6" s="8"/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7" t="s">
        <v>22</v>
      </c>
      <c r="K7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8"/>
      <c r="M7" s="8"/>
      <c r="N7" s="8"/>
      <c r="O7" s="8"/>
      <c r="P7" s="8"/>
      <c r="Q7" s="8"/>
    </row>
    <row r="8" spans="1:17" ht="20.25" customHeight="1" x14ac:dyDescent="0.25">
      <c r="A8" s="31" t="s">
        <v>1</v>
      </c>
      <c r="B8" s="31"/>
      <c r="C8" s="31"/>
      <c r="D8" s="31"/>
      <c r="E8" s="31"/>
      <c r="F8" s="31"/>
      <c r="G8" s="26"/>
      <c r="J8" s="7" t="s">
        <v>23</v>
      </c>
      <c r="K8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8"/>
      <c r="M8" s="8"/>
      <c r="N8" s="8"/>
      <c r="O8" s="8"/>
      <c r="P8" s="8"/>
      <c r="Q8" s="8"/>
    </row>
    <row r="9" spans="1:17" x14ac:dyDescent="0.25">
      <c r="A9" s="42" t="s">
        <v>2</v>
      </c>
      <c r="B9" s="42"/>
      <c r="C9" s="42"/>
      <c r="D9" s="42"/>
      <c r="E9" s="42"/>
      <c r="F9" s="42"/>
      <c r="G9" s="42"/>
      <c r="J9" s="7" t="s">
        <v>22</v>
      </c>
      <c r="K9" s="8"/>
      <c r="L9" s="8"/>
      <c r="M9" s="8"/>
      <c r="N9" s="8"/>
      <c r="O9" s="8"/>
      <c r="P9" s="8"/>
      <c r="Q9" s="8"/>
    </row>
    <row r="10" spans="1:17" x14ac:dyDescent="0.25">
      <c r="A10" s="42" t="s">
        <v>3</v>
      </c>
      <c r="B10" s="42"/>
      <c r="C10" s="42"/>
      <c r="D10" s="42"/>
      <c r="E10" s="42"/>
      <c r="F10" s="42"/>
      <c r="G10" s="42"/>
      <c r="J10" s="7" t="s">
        <v>23</v>
      </c>
      <c r="K10" s="8"/>
      <c r="L10" s="8"/>
      <c r="M10" s="8"/>
      <c r="N10" s="8"/>
      <c r="O10" s="8"/>
      <c r="P10" s="8"/>
      <c r="Q10" s="8"/>
    </row>
    <row r="11" spans="1:17" x14ac:dyDescent="0.25">
      <c r="A11" s="33" t="s">
        <v>31</v>
      </c>
      <c r="B11" s="33"/>
      <c r="C11" s="33"/>
      <c r="D11" s="33"/>
      <c r="E11" s="33"/>
      <c r="F11" s="33"/>
      <c r="G11" s="33"/>
    </row>
    <row r="12" spans="1:17" x14ac:dyDescent="0.25">
      <c r="A12" s="14" t="s">
        <v>25</v>
      </c>
      <c r="B12" s="15"/>
      <c r="C12" s="15"/>
      <c r="D12" s="15"/>
      <c r="E12" s="15"/>
      <c r="F12" s="15"/>
      <c r="G12" s="15"/>
    </row>
    <row r="13" spans="1:17" x14ac:dyDescent="0.25">
      <c r="A13" s="10" t="s">
        <v>27</v>
      </c>
      <c r="B13" s="15"/>
      <c r="C13" s="15"/>
      <c r="D13" s="15"/>
      <c r="E13" s="15"/>
      <c r="F13" s="15"/>
      <c r="G13" s="15"/>
    </row>
    <row r="14" spans="1:17" x14ac:dyDescent="0.25">
      <c r="A14" s="10" t="s">
        <v>28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29</v>
      </c>
      <c r="B16" s="15"/>
      <c r="C16" s="15"/>
      <c r="D16" s="15"/>
      <c r="E16" s="15"/>
      <c r="F16" s="15"/>
      <c r="G16" s="15"/>
    </row>
    <row r="17" spans="1:7" x14ac:dyDescent="0.25">
      <c r="A17" s="30" t="s">
        <v>52</v>
      </c>
      <c r="B17" s="30"/>
      <c r="C17" s="30"/>
      <c r="D17" s="30"/>
      <c r="E17" s="30"/>
      <c r="F17" s="30"/>
      <c r="G17" s="25"/>
    </row>
    <row r="18" spans="1:7" ht="49.5" customHeight="1" x14ac:dyDescent="0.25">
      <c r="A18" s="29" t="s">
        <v>48</v>
      </c>
      <c r="B18" s="29"/>
      <c r="C18" s="29"/>
      <c r="D18" s="29"/>
      <c r="E18" s="29"/>
      <c r="F18" s="29"/>
      <c r="G18" s="23"/>
    </row>
    <row r="19" spans="1:7" ht="15.75" customHeight="1" x14ac:dyDescent="0.25">
      <c r="A19" s="42" t="s">
        <v>4</v>
      </c>
      <c r="B19" s="42"/>
      <c r="C19" s="42"/>
      <c r="D19" s="42"/>
      <c r="E19" s="42"/>
      <c r="F19" s="42"/>
      <c r="G19" s="42"/>
    </row>
    <row r="20" spans="1:7" ht="77.25" customHeight="1" x14ac:dyDescent="0.25">
      <c r="A20" s="32" t="s">
        <v>49</v>
      </c>
      <c r="B20" s="32"/>
      <c r="C20" s="32"/>
      <c r="D20" s="32"/>
      <c r="E20" s="32"/>
      <c r="F20" s="32"/>
      <c r="G20" s="24"/>
    </row>
    <row r="21" spans="1:7" ht="30.75" customHeight="1" x14ac:dyDescent="0.25">
      <c r="A21" s="43" t="s">
        <v>50</v>
      </c>
      <c r="B21" s="43"/>
      <c r="C21" s="43"/>
      <c r="D21" s="43"/>
      <c r="E21" s="43"/>
      <c r="F21" s="43"/>
      <c r="G21" s="23"/>
    </row>
    <row r="22" spans="1:7" ht="62.25" customHeight="1" x14ac:dyDescent="0.25">
      <c r="A22" s="32" t="s">
        <v>51</v>
      </c>
      <c r="B22" s="32"/>
      <c r="C22" s="32"/>
      <c r="D22" s="32"/>
      <c r="E22" s="32"/>
      <c r="F22" s="32"/>
      <c r="G22" s="22"/>
    </row>
    <row r="23" spans="1:7" x14ac:dyDescent="0.25">
      <c r="A23" s="32" t="s">
        <v>12</v>
      </c>
      <c r="B23" s="32"/>
      <c r="C23" s="32"/>
      <c r="D23" s="32"/>
      <c r="E23" s="32"/>
      <c r="F23" s="32"/>
      <c r="G23" s="32"/>
    </row>
    <row r="24" spans="1:7" x14ac:dyDescent="0.25">
      <c r="A24" s="39" t="s">
        <v>5</v>
      </c>
      <c r="B24" s="39"/>
      <c r="C24" s="39"/>
      <c r="D24" s="39"/>
      <c r="E24" s="39"/>
      <c r="F24" s="39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x14ac:dyDescent="0.25">
      <c r="A26" s="20">
        <v>1</v>
      </c>
      <c r="B26" s="20" t="s">
        <v>34</v>
      </c>
      <c r="C26" s="20" t="s">
        <v>46</v>
      </c>
      <c r="D26" s="17">
        <v>0</v>
      </c>
      <c r="E26" s="17">
        <f>250*D26</f>
        <v>0</v>
      </c>
      <c r="F26" s="17">
        <f>E26*1.23</f>
        <v>0</v>
      </c>
      <c r="G26" s="9"/>
    </row>
    <row r="27" spans="1:7" x14ac:dyDescent="0.25">
      <c r="A27" s="20">
        <v>2</v>
      </c>
      <c r="B27" s="20" t="s">
        <v>35</v>
      </c>
      <c r="C27" s="20" t="s">
        <v>40</v>
      </c>
      <c r="D27" s="17">
        <v>0</v>
      </c>
      <c r="E27" s="17">
        <f>72*D27</f>
        <v>0</v>
      </c>
      <c r="F27" s="17">
        <f t="shared" ref="F27:F31" si="0">E27*1.23</f>
        <v>0</v>
      </c>
      <c r="G27" s="9"/>
    </row>
    <row r="28" spans="1:7" x14ac:dyDescent="0.25">
      <c r="A28" s="20">
        <v>3</v>
      </c>
      <c r="B28" s="20" t="s">
        <v>36</v>
      </c>
      <c r="C28" s="20" t="s">
        <v>45</v>
      </c>
      <c r="D28" s="17">
        <v>0</v>
      </c>
      <c r="E28" s="17">
        <f>72*D28</f>
        <v>0</v>
      </c>
      <c r="F28" s="17">
        <f t="shared" si="0"/>
        <v>0</v>
      </c>
      <c r="G28" s="9"/>
    </row>
    <row r="29" spans="1:7" x14ac:dyDescent="0.25">
      <c r="A29" s="20">
        <v>4</v>
      </c>
      <c r="B29" s="20" t="s">
        <v>37</v>
      </c>
      <c r="C29" s="20" t="s">
        <v>41</v>
      </c>
      <c r="D29" s="17">
        <v>0</v>
      </c>
      <c r="E29" s="17">
        <f>1000*D29</f>
        <v>0</v>
      </c>
      <c r="F29" s="17">
        <f t="shared" si="0"/>
        <v>0</v>
      </c>
      <c r="G29" s="9"/>
    </row>
    <row r="30" spans="1:7" x14ac:dyDescent="0.25">
      <c r="A30" s="20">
        <v>5</v>
      </c>
      <c r="B30" s="20" t="s">
        <v>38</v>
      </c>
      <c r="C30" s="20" t="s">
        <v>42</v>
      </c>
      <c r="D30" s="17">
        <v>0</v>
      </c>
      <c r="E30" s="17">
        <f>150*D30</f>
        <v>0</v>
      </c>
      <c r="F30" s="17">
        <f t="shared" si="0"/>
        <v>0</v>
      </c>
      <c r="G30" s="9"/>
    </row>
    <row r="31" spans="1:7" ht="21" customHeight="1" x14ac:dyDescent="0.25">
      <c r="A31" s="16">
        <v>6</v>
      </c>
      <c r="B31" s="17" t="s">
        <v>39</v>
      </c>
      <c r="C31" s="16" t="s">
        <v>43</v>
      </c>
      <c r="D31" s="17">
        <v>0</v>
      </c>
      <c r="E31" s="17">
        <f>60*D31</f>
        <v>0</v>
      </c>
      <c r="F31" s="17">
        <f t="shared" si="0"/>
        <v>0</v>
      </c>
      <c r="G31" s="9"/>
    </row>
    <row r="32" spans="1:7" ht="21" customHeight="1" x14ac:dyDescent="0.25">
      <c r="A32" s="20">
        <v>7</v>
      </c>
      <c r="B32" s="36" t="s">
        <v>44</v>
      </c>
      <c r="C32" s="37"/>
      <c r="D32" s="38"/>
      <c r="E32" s="17">
        <f>SUM(E26:E31)</f>
        <v>0</v>
      </c>
      <c r="F32" s="17">
        <f>SUM(F26:F31)</f>
        <v>0</v>
      </c>
      <c r="G32" s="9"/>
    </row>
    <row r="33" spans="1:7" x14ac:dyDescent="0.25">
      <c r="A33" s="18"/>
      <c r="B33" s="35" t="s">
        <v>11</v>
      </c>
      <c r="C33" s="35"/>
      <c r="D33" s="35"/>
      <c r="E33" s="21">
        <f>SUM(E26:E31)</f>
        <v>0</v>
      </c>
      <c r="F33" s="21">
        <f>SUM(F26:F31)</f>
        <v>0</v>
      </c>
      <c r="G33" s="9"/>
    </row>
    <row r="34" spans="1:7" ht="3.75" customHeight="1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33" t="str">
        <f>"słownie: "&amp;K8</f>
        <v xml:space="preserve">słownie: </v>
      </c>
      <c r="B35" s="33"/>
      <c r="C35" s="33"/>
      <c r="D35" s="33"/>
      <c r="E35" s="33"/>
      <c r="F35" s="33"/>
      <c r="G35" s="27"/>
    </row>
    <row r="36" spans="1:7" ht="60.75" customHeight="1" x14ac:dyDescent="0.25">
      <c r="A36" s="32" t="s">
        <v>32</v>
      </c>
      <c r="B36" s="32"/>
      <c r="C36" s="32"/>
      <c r="D36" s="32"/>
      <c r="E36" s="32"/>
      <c r="F36" s="32"/>
      <c r="G36" s="22"/>
    </row>
    <row r="37" spans="1:7" ht="30" customHeight="1" x14ac:dyDescent="0.25">
      <c r="A37" s="19"/>
      <c r="B37" s="19"/>
      <c r="C37" s="19"/>
      <c r="D37" s="19"/>
      <c r="E37" s="19"/>
      <c r="F37" s="19"/>
      <c r="G37" s="19"/>
    </row>
    <row r="38" spans="1:7" x14ac:dyDescent="0.25">
      <c r="A38" s="9"/>
      <c r="B38" s="9"/>
      <c r="C38" s="9"/>
      <c r="D38" s="34" t="s">
        <v>24</v>
      </c>
      <c r="E38" s="34"/>
      <c r="F38" s="34"/>
      <c r="G38" s="9"/>
    </row>
    <row r="39" spans="1:7" x14ac:dyDescent="0.25">
      <c r="A39" s="9"/>
      <c r="B39" s="9"/>
      <c r="C39" s="9"/>
      <c r="D39" s="34" t="s">
        <v>26</v>
      </c>
      <c r="E39" s="34"/>
      <c r="F39" s="34"/>
      <c r="G39" s="9"/>
    </row>
  </sheetData>
  <mergeCells count="19">
    <mergeCell ref="A6:G6"/>
    <mergeCell ref="A9:G9"/>
    <mergeCell ref="A10:G10"/>
    <mergeCell ref="A11:G11"/>
    <mergeCell ref="A19:G19"/>
    <mergeCell ref="D39:F39"/>
    <mergeCell ref="D38:F38"/>
    <mergeCell ref="B33:D33"/>
    <mergeCell ref="B32:D32"/>
    <mergeCell ref="A24:F24"/>
    <mergeCell ref="A20:F20"/>
    <mergeCell ref="A18:F18"/>
    <mergeCell ref="A17:F17"/>
    <mergeCell ref="A8:F8"/>
    <mergeCell ref="A36:F36"/>
    <mergeCell ref="A35:F35"/>
    <mergeCell ref="A23:G23"/>
    <mergeCell ref="A22:F22"/>
    <mergeCell ref="A21:F21"/>
  </mergeCells>
  <pageMargins left="0.7" right="0.7" top="0.75" bottom="0.75" header="0.3" footer="0.3"/>
  <pageSetup paperSize="9" scale="93" orientation="portrait" r:id="rId1"/>
  <colBreaks count="1" manualBreakCount="1">
    <brk id="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2025-03-18T09:01:56Z</cp:lastPrinted>
  <dcterms:created xsi:type="dcterms:W3CDTF">2024-07-03T09:56:48Z</dcterms:created>
  <dcterms:modified xsi:type="dcterms:W3CDTF">2025-03-24T11:35:51Z</dcterms:modified>
</cp:coreProperties>
</file>