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8109\Desktop\"/>
    </mc:Choice>
  </mc:AlternateContent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0" yWindow="0" windowWidth="12180" windowHeight="3195"/>
  </bookViews>
  <sheets>
    <sheet name="Arkusz1" sheetId="1" r:id="rId1"/>
  </sheets>
  <definedNames>
    <definedName name="_xlnm.Print_Area" localSheetId="0">Arkusz1!$A$1:$F$46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F36" i="1" s="1"/>
  <c r="E35" i="1"/>
  <c r="F35" i="1" s="1"/>
  <c r="E34" i="1"/>
  <c r="F34" i="1" s="1"/>
  <c r="K1" i="1" l="1"/>
  <c r="L5" i="1" l="1"/>
  <c r="M5" i="1"/>
  <c r="M6" i="1" s="1"/>
  <c r="N5" i="1"/>
  <c r="N6" i="1" s="1"/>
  <c r="O5" i="1"/>
  <c r="O6" i="1" s="1"/>
  <c r="P5" i="1"/>
  <c r="P6" i="1" s="1"/>
  <c r="L6" i="1"/>
  <c r="K10" i="1" l="1"/>
  <c r="A39" i="1" s="1"/>
  <c r="K9" i="1"/>
  <c r="K8" i="1"/>
</calcChain>
</file>

<file path=xl/sharedStrings.xml><?xml version="1.0" encoding="utf-8"?>
<sst xmlns="http://schemas.openxmlformats.org/spreadsheetml/2006/main" count="48" uniqueCount="48">
  <si>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</si>
  <si>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</si>
  <si>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</si>
  <si>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</si>
  <si>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</si>
  <si>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r>
      <t>V.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 zgodnie z ustawą z dnia 10 maja 2018 r. o ochronie danych osobowych (Dz.U. z 2019 r. poz. 1781 z późn. zm.).</t>
    </r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</si>
  <si>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</si>
  <si>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</si>
  <si>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</si>
  <si>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</si>
  <si>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</si>
  <si>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</si>
  <si>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</si>
  <si>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Kwota: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</si>
  <si>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</si>
  <si>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</si>
  <si>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</si>
  <si>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</si>
  <si>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</si>
  <si>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</si>
  <si>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</si>
  <si>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</si>
  <si>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</si>
  <si>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</si>
  <si>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</si>
  <si>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</si>
  <si>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</si>
  <si>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</si>
  <si>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</si>
  <si>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</si>
  <si>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</si>
  <si>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1.</t>
  </si>
  <si>
    <t>2.</t>
  </si>
  <si>
    <t>3.</t>
  </si>
  <si>
    <t>IV. Oferuję wykonanie przedmiotu zamówienia: proszę wypełnić zamieszczoną poniżej tabelę.</t>
  </si>
  <si>
    <t>3. Płatność przelewem w ciągu 14 dni od dnia otrzymania prawidłowo wystawionej faktury i odbioru przedmiotu zamówienia.</t>
  </si>
  <si>
    <t>FORMULARZ OFERTOWY do zamówienia nr 20/ZM/2024 
dotyczący zakupu i dostawy przedmiotów wyposażenia specjalnego dla funkcjonariuszy Straży Granicznej</t>
  </si>
  <si>
    <t>I. Nazwa i nr zamówienia: Ogłoszenie nr 20/ZM/2024 - zakup i dostawa przedmiotów wyposażenia specjalnego dla funkcjonariuszy Straży Granicznej</t>
  </si>
  <si>
    <t>III. Oświadczam, iż zapoznałem się i akceptuję warunki dotyczące realizacji przedmiotu zamówienia przedstawione w ogłoszeniu o zamówieniu nr 20/ZM/2024.
Oświadczam, iż zapoznałem się z klauzulą informacyjną RODO załączoną do ogłoszenia o zamówieniu nr 20/ZM/2024.</t>
  </si>
  <si>
    <t>Warszawa, dnia 8 listopada 2024 r.</t>
  </si>
  <si>
    <t>Załącznik Nr 1</t>
  </si>
  <si>
    <t>e-mail: dorota.wieliczko@strazgraniczna.pl, tel. stac.: 22 500 33-94, tel. kom.: 727-009-499 (Pan Marcin PAPUGA) oraz 721-960-525 (Pani Dorota WIELICZKO)</t>
  </si>
  <si>
    <t>Kamizelka taktyczna w systemie modułowym  typu PLATE CARRIER pod płyty SAPI 25x30 w kolorze RANGER GREEN. Zgodnie z załączonym opisem (załącznik nr 3).</t>
  </si>
  <si>
    <r>
      <t xml:space="preserve">Ubiór maskujący strzelca wyborowego (wersja zielona). Wszystkie elementy stroju są pokryte elementami 3D i mocowaniami na roślinność. Dodatkowo, na powierzchni całego stroju naszyta jest kratka z paracordu, umożliwiająca szybkie zastosowanie dodatkowych elementów. 
KAPTUR – obszerny z klipsem do mocowania na nakryciu głowy, 
PELERYNA -  dopinana na plecy posiadająca system stabilizacji w talii i klatce piersiowej. Bardzo duże rękawy i klamry mieszczone na spodzie plecach.
PÓŁSPODNIE – Nakładki kamuflażowe noszone na spodniach bojowych, stabilizowane przez główną klamrę w talii, cztery klamry na nogach i paski noszone pod butem.
NAKŁADKA NA KARABIN – Składa się z dwóch części: 80 cm na przód na front karabinu i 45 cm na optykę, z siatkową osłoną zmniejszającą odbicie optyki.
Zestaw powienien posiadać ochronny worek kompresyjny w kolorze oliwkowym. 
Rozmiar: Uniwersalny, 170 – 200 cm wzrost, obwód klatki piersiowej do 115 cm.
Materiał bazy stroju: Siatka 100% poliester.
Pokrycie 3D: Moduły 3D Halo Screen, Moduły 3D Nano Screen – Oak Master, Juta, Rafia
</t>
    </r>
    <r>
      <rPr>
        <b/>
        <i/>
        <sz val="9"/>
        <color theme="1"/>
        <rFont val="Times New Roman"/>
        <family val="1"/>
        <charset val="238"/>
      </rPr>
      <t>np. SCG. Modularny Strój Maskujący</t>
    </r>
  </si>
  <si>
    <r>
      <rPr>
        <b/>
        <sz val="9"/>
        <color theme="1"/>
        <rFont val="Times New Roman"/>
        <family val="1"/>
        <charset val="238"/>
      </rPr>
      <t xml:space="preserve">Namiot jednoosobowy strzelca wyborowego </t>
    </r>
    <r>
      <rPr>
        <sz val="9"/>
        <color theme="1"/>
        <rFont val="Times New Roman"/>
        <family val="1"/>
        <charset val="238"/>
      </rPr>
      <t xml:space="preserve">w kolorze oliwkowym wykonany z materiału posiadającego membranę Gore-Tex. Całkowicie wodoodporny oraz oddychający materiał (laminat) z paroprzepuszczalną tkaniną zewnętrzną. Stelaż zbudowany powinien być z dwóch okrągłych słupków tworząc rodzaj kopuły. Namiot  zamykany dwoma suwakami. Wszystkie zamki błyskawiczne zabezpieczone osłoną przeciwwiatrową. Szczelina obserwacyjna jak i otwór wejściowy wyposażony powinien być w moskitierę. Namiot pozwala na obserwację w zakresie 180° 
</t>
    </r>
    <r>
      <rPr>
        <b/>
        <i/>
        <sz val="9"/>
        <color theme="1"/>
        <rFont val="Times New Roman"/>
        <family val="1"/>
        <charset val="238"/>
      </rPr>
      <t>np. norka Carinthia Observer Plus - Olive.</t>
    </r>
  </si>
  <si>
    <t>1. Dostawa na koszt Wykonawcy.</t>
  </si>
  <si>
    <r>
      <t>4. Termin realizacji do ………... dni/miesięcy* (niepotrzebne skreślić) od złożenia zamówienia, jednak nie późnie</t>
    </r>
    <r>
      <rPr>
        <sz val="11"/>
        <rFont val="Times New Roman"/>
        <family val="1"/>
        <charset val="238"/>
      </rPr>
      <t>j niż do 20 grudnia 2024 roku.</t>
    </r>
  </si>
  <si>
    <r>
      <t xml:space="preserve">2. Podpisaną przez oferenta ofertę należy wysłać na adres e-mail: dorota.wieliczko@strazgraniczna.pl do dnia </t>
    </r>
    <r>
      <rPr>
        <b/>
        <sz val="11"/>
        <rFont val="Times New Roman"/>
        <family val="1"/>
        <charset val="238"/>
      </rPr>
      <t>15.11.2024 r. do godziny 12:00</t>
    </r>
    <r>
      <rPr>
        <sz val="11"/>
        <rFont val="Times New Roman"/>
        <family val="1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</si>
</sst>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5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  <font>
      <sz val="12"/>
      <color theme="1"/>
      <name val="Symbol"/>
      <family val="1"/>
      <charset val="2"/>
    </font>
    <font>
      <b/>
      <sz val="1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2"/>
      <charset val="238"/>
    </font>
    <font>
      <b/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7" fillId="0" borderId="0" xfId="0" applyFont="1"/>
    <xf numFmtId="0" fontId="8" fillId="2" borderId="0" xfId="0" applyFont="1" applyFill="1" applyBorder="1" applyProtection="1"/>
    <xf numFmtId="4" fontId="8" fillId="3" borderId="0" xfId="0" applyNumberFormat="1" applyFont="1" applyFill="1" applyBorder="1" applyProtection="1">
      <protection locked="0"/>
    </xf>
    <xf numFmtId="4" fontId="8" fillId="2" borderId="0" xfId="0" applyNumberFormat="1" applyFont="1" applyFill="1" applyBorder="1" applyProtection="1"/>
    <xf numFmtId="0" fontId="8" fillId="2" borderId="0" xfId="0" applyFont="1" applyFill="1" applyBorder="1" applyAlignment="1" applyProtection="1">
      <alignment horizontal="center"/>
    </xf>
    <xf numFmtId="0" fontId="8" fillId="2" borderId="0" xfId="0" applyFont="1" applyFill="1" applyProtection="1"/>
    <xf numFmtId="0" fontId="8" fillId="3" borderId="0" xfId="0" applyFont="1" applyFill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indent="5"/>
    </xf>
    <xf numFmtId="0" fontId="1" fillId="4" borderId="0" xfId="0" applyFont="1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 wrapText="1"/>
    </xf>
    <xf numFmtId="0" fontId="2" fillId="0" borderId="0" xfId="0" applyFont="1" applyFill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top" wrapText="1"/>
    </xf>
    <xf numFmtId="0" fontId="2" fillId="0" borderId="0" xfId="0" applyFont="1" applyFill="1" applyAlignment="1">
      <alignment wrapText="1"/>
    </xf>
    <xf numFmtId="0" fontId="0" fillId="0" borderId="0" xfId="0" applyFill="1"/>
    <xf numFmtId="0" fontId="0" fillId="0" borderId="0" xfId="0" applyFill="1" applyBorder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view="pageBreakPreview" topLeftCell="A13" zoomScale="130" zoomScaleNormal="100" zoomScaleSheetLayoutView="130" workbookViewId="0">
      <selection activeCell="A25" sqref="A25:F25"/>
    </sheetView>
  </sheetViews>
  <sheetFormatPr defaultRowHeight="15" x14ac:dyDescent="0.25"/>
  <cols>
    <col min="1" max="1" width="3.140625" customWidth="1"/>
    <col min="2" max="2" width="49.7109375" customWidth="1"/>
    <col min="3" max="3" width="4.85546875" bestFit="1" customWidth="1"/>
    <col min="4" max="4" width="14" customWidth="1"/>
    <col min="5" max="5" width="12.42578125" customWidth="1"/>
    <col min="6" max="6" width="14.42578125" customWidth="1"/>
    <col min="12" max="19" width="9.140625" style="18"/>
  </cols>
  <sheetData>
    <row r="1" spans="1:16" x14ac:dyDescent="0.25">
      <c r="A1" s="52" t="s">
        <v>39</v>
      </c>
      <c r="B1" s="52"/>
      <c r="C1" s="52"/>
      <c r="D1" s="52"/>
      <c r="E1" s="52"/>
      <c r="F1" s="52"/>
      <c r="G1" s="16"/>
      <c r="J1" s="7" t="s">
        <v>13</v>
      </c>
      <c r="K1" s="8">
        <f>F37</f>
        <v>0</v>
      </c>
      <c r="L1" s="7"/>
      <c r="M1" s="7"/>
      <c r="N1" s="7"/>
      <c r="O1" s="7"/>
      <c r="P1" s="7"/>
    </row>
    <row r="2" spans="1:16" x14ac:dyDescent="0.25">
      <c r="A2" s="35"/>
      <c r="B2" s="35"/>
      <c r="C2" s="35"/>
      <c r="D2" s="35"/>
      <c r="E2" s="35"/>
      <c r="F2" s="35"/>
      <c r="G2" s="16"/>
      <c r="J2" s="7"/>
      <c r="K2" s="8"/>
      <c r="L2" s="7"/>
      <c r="M2" s="7"/>
      <c r="N2" s="7"/>
      <c r="O2" s="7"/>
      <c r="P2" s="7"/>
    </row>
    <row r="3" spans="1:16" ht="17.25" customHeight="1" x14ac:dyDescent="0.25">
      <c r="A3" s="1"/>
      <c r="E3" s="58" t="s">
        <v>40</v>
      </c>
      <c r="F3" s="58"/>
      <c r="J3" s="7"/>
      <c r="K3" s="9"/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</row>
    <row r="4" spans="1:16" ht="17.25" customHeight="1" x14ac:dyDescent="0.25">
      <c r="A4" s="1"/>
      <c r="E4" s="33"/>
      <c r="F4" s="33"/>
      <c r="J4" s="7"/>
      <c r="K4" s="9"/>
      <c r="L4" s="10"/>
      <c r="M4" s="10"/>
      <c r="N4" s="10"/>
      <c r="O4" s="10"/>
      <c r="P4" s="10"/>
    </row>
    <row r="5" spans="1:16" ht="48.75" customHeight="1" x14ac:dyDescent="0.25">
      <c r="A5" s="57" t="s">
        <v>36</v>
      </c>
      <c r="B5" s="57"/>
      <c r="C5" s="57"/>
      <c r="D5" s="57"/>
      <c r="E5" s="57"/>
      <c r="F5" s="57"/>
      <c r="G5" s="27"/>
      <c r="J5" s="7" t="s">
        <v>19</v>
      </c>
      <c r="K5" s="7"/>
      <c r="L5" s="10">
        <f>ROUND((K1-INT(K1))*100,0)</f>
        <v>0</v>
      </c>
      <c r="M5" s="10">
        <f>IF(K1&gt;=1,VALUE(RIGHT(LEFT(INT(K1),LEN(INT(K1))),3)),0)</f>
        <v>0</v>
      </c>
      <c r="N5" s="10">
        <f>IF(K1&gt;=1000,VALUE(TEXT(RIGHT(LEFT(INT(K1),LEN(INT(K1))-3),3),"000")),0)</f>
        <v>0</v>
      </c>
      <c r="O5" s="10">
        <f>IF(K1&gt;=1000000,VALUE(TEXT(RIGHT(LEFT(INT(K1),LEN(INT(K1))-6),3),"000")),0)</f>
        <v>0</v>
      </c>
      <c r="P5" s="10">
        <f>IF(K1&gt;=1000000000,VALUE(TEXT(RIGHT(LEFT(INT(K1),LEN(INT(K1))-9),3),"000")),0)</f>
        <v>0</v>
      </c>
    </row>
    <row r="6" spans="1:16" ht="16.5" customHeight="1" x14ac:dyDescent="0.25">
      <c r="J6" s="7" t="s">
        <v>20</v>
      </c>
      <c r="K6" s="7"/>
      <c r="L6" s="7" t="str">
        <f>IF(K1=0,"",IF(L5&lt;=20,IF(L5=0,"zero",INDEX(WM_Jednosci,L5)),INDEX(WM_Dziesiatki,INT(L5/10))&amp;IF(MOD(L5,10)," " &amp;INDEX(WM_Jednosci,MOD(L5,10)),"")))&amp; " " &amp;IF(K1=0,"",INDEX(IF(L5&lt;20,{"groszy";"grosz";"grosze";"groszy"},{"groszy";"grosze";"groszy"}),MATCH(IF(L5&lt;20,L5,MOD(L5,10)),IF(L5&lt;20,{0;1;2;5},{0;2;5}),1)))</f>
        <v xml:space="preserve"> </v>
      </c>
      <c r="M6" s="7" t="str">
        <f>IF(OR(K1&lt;1,INT(M5/100)=0),"",INDEX(WM_Setki,INT(M5/100)))&amp; IF(M5-(INT(M5/100)*100)&lt;=20,IF(M5-(INT(M5/100)*100)=0,IF(OR(M5&gt;0,K1&lt;1),"","złotych")," " &amp;INDEX(WM_Jednosci,M5-(INT(M5/100)*100)))," " &amp;INDEX(WM_Dziesiatki,INT((M5-(INT(M5/100)*100))/10))&amp;IF(MOD((M5-(INT(M5/100)*100)),10)," "&amp;INDEX(WM_Jednosci,MOD((M5-(INT(M5/100)*100)),10)),""))&amp;IF(M5=0,""," " &amp;INDEX(IF(M5&lt;20,{"złotych";"złoty";"złote";"złotych"},{"złotych";"złote";"złotych"}),MATCH(IF(M5-(INT(M5/100)*100)&lt;20,M5-(INT(M5/100)*100),MOD((M5-(INT(M5/100)*100)),10)),IF(M5&lt;20,{0;1;2;5},{0;2;5}),1)))</f>
        <v/>
      </c>
      <c r="N6" s="7" t="str">
        <f>IF(OR(K1&lt;1,INT(N5/100)=0),"",INDEX(WM_Setki,INT(N5/100)))&amp; IF(N5-(INT(N5/100)*100)&lt;=20,IF(N5-(INT(N5/100)*100)=0,""," " &amp;INDEX(WM_Jednosci,N5-(INT(N5/100)*100)))," " &amp;INDEX(WM_Dziesiatki,INT((N5-(INT(N5/100)*100))/10))&amp;IF(MOD((N5-(INT(N5/100)*100)),10)," "&amp;INDEX(WM_Jednosci,MOD((N5-(INT(N5/100)*100)),10)),""))&amp;IF(N5=0,""," " &amp;INDEX(IF(N5&lt;20,{"";"tysiąc";"tysiące";"tysięcy"},{"tysięcy";"tysiące";"tysięcy"}),MATCH(IF(N5-(INT(N5/100)*100)&lt;20,N5-(INT(N5/100)*100),MOD((N5-(INT(N5/100)*100)),10)),IF(N5&lt;20,{0;1;2;5},{0;2;5}),1)))</f>
        <v/>
      </c>
      <c r="O6" s="7" t="str">
        <f>IF(OR(K1&lt;1,INT(O5/100)=0),"",INDEX(WM_Setki,INT(O5/100)))&amp; IF(O5-(INT(O5/100)*100)&lt;=20,IF(O5-(INT(O5/100)*100)=0,""," " &amp;INDEX(WM_Jednosci,O5-(INT(O5/100)*100)))," " &amp;INDEX(WM_Dziesiatki,INT((O5-(INT(O5/100)*100))/10))&amp;IF(MOD((O5-(INT(O5/100)*100)),10)," "&amp;INDEX(WM_Jednosci,MOD((O5-(INT(O5/100)*100)),10)),""))&amp;IF(O5=0,""," " &amp;INDEX(IF(O5&lt;20,{"";"milion";"miliony";"milionów"},{"milionów";"miliony";"milionów"}),MATCH(IF(O5-(INT(O5/100)*100)&lt;20,O5-(INT(O5/100)*100),MOD((O5-(INT(O5/100)*100)),10)),IF(O5&lt;20,{0;1;2;5},{0;2;5}),1)))</f>
        <v/>
      </c>
      <c r="P6" s="7" t="str">
        <f>IF(OR(K1&lt;1,INT(P5/100)=0),"",INDEX(WM_Setki,INT(P5/100)))&amp; IF(P5-(INT(P5/100)*100)&lt;=20,IF(P5-(INT(P5/100)*100)=0,""," " &amp;INDEX(WM_Jednosci,P5-(INT(P5/100)*100)))," " &amp;INDEX(WM_Dziesiatki,INT((P5-(INT(P5/100)*100))/10))&amp;IF(MOD((P5-(INT(P5/100)*100)),10)," "&amp;INDEX(WM_Jednosci,MOD((P5-(INT(P5/100)*100)),10)),""))&amp;IF(P5=0,""," " &amp;INDEX(IF(P5&lt;20,{"";"miliard";"miliardy";"miliardów"},{"miliardów";"miliardy";"miliardów"}),MATCH(IF(P5-(INT(P5/100)*100)&lt;20,P5-(INT(P5/100)*100),MOD((P5-(INT(P5/100)*100)),10)),IF(P5&lt;20,{0;1;2;5},{0;2;5}),1)))</f>
        <v/>
      </c>
    </row>
    <row r="7" spans="1:16" x14ac:dyDescent="0.25">
      <c r="A7" s="2" t="s">
        <v>0</v>
      </c>
      <c r="J7" s="7"/>
      <c r="K7" s="7"/>
      <c r="L7" s="7"/>
      <c r="M7" s="7"/>
      <c r="N7" s="7"/>
      <c r="O7" s="7"/>
      <c r="P7" s="7"/>
    </row>
    <row r="8" spans="1:16" ht="15" customHeight="1" x14ac:dyDescent="0.25">
      <c r="A8" s="54" t="s">
        <v>1</v>
      </c>
      <c r="B8" s="54"/>
      <c r="C8" s="54"/>
      <c r="D8" s="54"/>
      <c r="E8" s="54"/>
      <c r="F8" s="54"/>
      <c r="G8" s="54"/>
      <c r="J8" s="11" t="s">
        <v>21</v>
      </c>
      <c r="K8" s="12" t="str">
        <f>IF(NOT(ISNUMBER(K1)),slownie_info_1,IF(OR((K1*10^-12)&gt;=1,K1&lt;0),slownie_info_2,IF(TRIM(P6)&lt;&gt;"",TRIM(P6)&amp;" ","")&amp;IF(TRIM(O6)&lt;&gt;"",TRIM(O6)&amp;" ","")&amp;IF(TRIM(N6)&lt;&gt;"",TRIM(N6)&amp;" ","")&amp;IF(TRIM(M6)&lt;&gt;"",TRIM(M6)&amp;" ","")&amp;IF(TRIM(L6)&lt;&gt;"",L6&amp;" ","")))</f>
        <v/>
      </c>
      <c r="L8" s="12"/>
      <c r="M8" s="12"/>
      <c r="N8" s="12"/>
      <c r="O8" s="12"/>
      <c r="P8" s="12"/>
    </row>
    <row r="9" spans="1:16" x14ac:dyDescent="0.25">
      <c r="A9" s="54" t="s">
        <v>2</v>
      </c>
      <c r="B9" s="54"/>
      <c r="C9" s="54"/>
      <c r="D9" s="54"/>
      <c r="E9" s="54"/>
      <c r="F9" s="54"/>
      <c r="G9" s="54"/>
      <c r="J9" s="11" t="s">
        <v>22</v>
      </c>
      <c r="K9" s="12" t="str">
        <f>IF(NOT(ISNUMBER(K1)),slownie_info_1,IF(OR((K1*10^-12)&gt;=1,K1&lt;0),slownie_info_2,IF(TRIM(P6)&lt;&gt;"",TRIM(P6)&amp;" ","")&amp;IF(TRIM(O6)&lt;&gt;"",TRIM(O6)&amp;" ","")&amp;IF(TRIM(N6)&lt;&gt;"",TRIM(N6)&amp;" ","")&amp;IF(TRIM(M6)&lt;&gt;"",TRIM(M6)&amp;", ","")&amp;IF(TRIM(L6)&lt;&gt;"",L6&amp;" ","")))</f>
        <v/>
      </c>
      <c r="L9" s="12"/>
      <c r="M9" s="12"/>
      <c r="N9" s="12"/>
      <c r="O9" s="12"/>
      <c r="P9" s="12"/>
    </row>
    <row r="10" spans="1:16" x14ac:dyDescent="0.25">
      <c r="A10" s="54" t="s">
        <v>3</v>
      </c>
      <c r="B10" s="54"/>
      <c r="C10" s="54"/>
      <c r="D10" s="54"/>
      <c r="E10" s="54"/>
      <c r="F10" s="54"/>
      <c r="G10" s="54"/>
      <c r="J10" s="11" t="s">
        <v>23</v>
      </c>
      <c r="K10" s="12" t="str">
        <f>IF(NOT(ISNUMBER(K1)),slownie_info_1,IF(OR((K1*10^-12)&gt;=1,K1&lt;0),slownie_info_2,IF(TRIM(P6)&lt;&gt;"",TRIM(P6)&amp;" ","")&amp;IF(TRIM(O6)&lt;&gt;"",TRIM(O6)&amp;" ","")&amp;IF(TRIM(N6)&lt;&gt;"",TRIM(N6)&amp;" ","")&amp;IF(TRIM(M6)&lt;&gt;"",TRIM(M6)&amp;" ","")&amp;IF(TRIM(L6)&lt;&gt;"",#REF!,"")))</f>
        <v/>
      </c>
      <c r="L10" s="12"/>
      <c r="M10" s="12"/>
      <c r="N10" s="12"/>
      <c r="O10" s="12"/>
      <c r="P10" s="12"/>
    </row>
    <row r="11" spans="1:16" ht="30" customHeight="1" x14ac:dyDescent="0.25">
      <c r="A11" s="51" t="s">
        <v>41</v>
      </c>
      <c r="B11" s="51"/>
      <c r="C11" s="51"/>
      <c r="D11" s="51"/>
      <c r="E11" s="51"/>
      <c r="F11" s="51"/>
      <c r="G11" s="24"/>
    </row>
    <row r="12" spans="1:16" ht="3.75" customHeight="1" x14ac:dyDescent="0.25"/>
    <row r="13" spans="1:16" x14ac:dyDescent="0.25">
      <c r="A13" s="14" t="s">
        <v>26</v>
      </c>
      <c r="B13" s="15"/>
      <c r="C13" s="15"/>
      <c r="D13" s="15"/>
      <c r="E13" s="15"/>
      <c r="F13" s="15"/>
      <c r="G13" s="15"/>
    </row>
    <row r="14" spans="1:16" x14ac:dyDescent="0.25">
      <c r="A14" s="16" t="s">
        <v>28</v>
      </c>
      <c r="B14" s="28"/>
      <c r="C14" s="15"/>
      <c r="D14" s="15"/>
      <c r="E14" s="15"/>
      <c r="F14" s="15"/>
      <c r="G14" s="15"/>
    </row>
    <row r="15" spans="1:16" x14ac:dyDescent="0.25">
      <c r="A15" s="16" t="s">
        <v>29</v>
      </c>
      <c r="B15" s="15"/>
      <c r="C15" s="15"/>
      <c r="D15" s="15"/>
      <c r="E15" s="15"/>
      <c r="F15" s="15"/>
      <c r="G15" s="15"/>
    </row>
    <row r="16" spans="1:16" ht="3.75" customHeight="1" x14ac:dyDescent="0.25">
      <c r="A16" s="16"/>
      <c r="B16" s="15"/>
      <c r="C16" s="15"/>
      <c r="D16" s="15"/>
      <c r="E16" s="15"/>
      <c r="F16" s="15"/>
      <c r="G16" s="15"/>
    </row>
    <row r="17" spans="1:20" x14ac:dyDescent="0.25">
      <c r="A17" s="16" t="s">
        <v>30</v>
      </c>
      <c r="B17" s="15"/>
      <c r="C17" s="15"/>
      <c r="D17" s="15"/>
      <c r="E17" s="15"/>
      <c r="F17" s="15"/>
      <c r="G17" s="15"/>
    </row>
    <row r="18" spans="1:20" x14ac:dyDescent="0.25">
      <c r="A18" s="55" t="s">
        <v>25</v>
      </c>
      <c r="B18" s="55"/>
      <c r="C18" s="55"/>
      <c r="D18" s="55"/>
      <c r="E18" s="55"/>
      <c r="F18" s="55"/>
      <c r="G18" s="55"/>
    </row>
    <row r="19" spans="1:20" ht="12" customHeight="1" x14ac:dyDescent="0.25"/>
    <row r="20" spans="1:20" ht="30" customHeight="1" x14ac:dyDescent="0.25">
      <c r="A20" s="59" t="s">
        <v>37</v>
      </c>
      <c r="B20" s="59"/>
      <c r="C20" s="59"/>
      <c r="D20" s="59"/>
      <c r="E20" s="59"/>
      <c r="F20" s="59"/>
      <c r="G20" s="24"/>
    </row>
    <row r="21" spans="1:20" x14ac:dyDescent="0.25">
      <c r="A21" s="54" t="s">
        <v>4</v>
      </c>
      <c r="B21" s="54"/>
      <c r="C21" s="54"/>
      <c r="D21" s="54"/>
      <c r="E21" s="54"/>
      <c r="F21" s="54"/>
      <c r="G21" s="54"/>
    </row>
    <row r="22" spans="1:20" ht="9.75" customHeight="1" x14ac:dyDescent="0.25">
      <c r="A22" s="31"/>
      <c r="B22" s="31"/>
      <c r="C22" s="31"/>
      <c r="D22" s="31"/>
      <c r="E22" s="31"/>
      <c r="F22" s="31"/>
      <c r="G22" s="31"/>
    </row>
    <row r="23" spans="1:20" ht="15.75" x14ac:dyDescent="0.25">
      <c r="A23" s="47" t="s">
        <v>45</v>
      </c>
      <c r="B23" s="56"/>
      <c r="C23" s="56"/>
      <c r="D23" s="56"/>
      <c r="E23" s="56"/>
      <c r="F23" s="56"/>
      <c r="G23" s="56"/>
      <c r="L23" s="26"/>
    </row>
    <row r="24" spans="1:20" ht="5.25" customHeight="1" x14ac:dyDescent="0.25">
      <c r="A24" s="29"/>
      <c r="B24" s="32"/>
      <c r="C24" s="32"/>
      <c r="D24" s="32"/>
      <c r="E24" s="32"/>
      <c r="F24" s="32"/>
      <c r="G24" s="32"/>
      <c r="L24" s="26"/>
    </row>
    <row r="25" spans="1:20" ht="30.75" customHeight="1" x14ac:dyDescent="0.25">
      <c r="A25" s="60" t="s">
        <v>47</v>
      </c>
      <c r="B25" s="60"/>
      <c r="C25" s="60"/>
      <c r="D25" s="60"/>
      <c r="E25" s="60"/>
      <c r="F25" s="60"/>
      <c r="G25" s="24"/>
    </row>
    <row r="26" spans="1:20" ht="6.75" customHeight="1" x14ac:dyDescent="0.25">
      <c r="A26" s="34"/>
      <c r="B26" s="34"/>
      <c r="C26" s="34"/>
      <c r="D26" s="34"/>
      <c r="E26" s="34"/>
      <c r="F26" s="34"/>
      <c r="G26" s="24"/>
    </row>
    <row r="27" spans="1:20" ht="30.75" customHeight="1" x14ac:dyDescent="0.25">
      <c r="A27" s="51" t="s">
        <v>35</v>
      </c>
      <c r="B27" s="51"/>
      <c r="C27" s="51"/>
      <c r="D27" s="51"/>
      <c r="E27" s="51"/>
      <c r="F27" s="51"/>
      <c r="G27" s="24"/>
    </row>
    <row r="28" spans="1:20" s="40" customFormat="1" ht="32.25" customHeight="1" x14ac:dyDescent="0.25">
      <c r="A28" s="43" t="s">
        <v>46</v>
      </c>
      <c r="B28" s="43"/>
      <c r="C28" s="43"/>
      <c r="D28" s="43"/>
      <c r="E28" s="43"/>
      <c r="F28" s="43"/>
      <c r="G28" s="42"/>
      <c r="H28" s="39"/>
      <c r="M28" s="41"/>
      <c r="N28" s="41"/>
      <c r="O28" s="41"/>
      <c r="P28" s="41"/>
      <c r="Q28" s="41"/>
      <c r="R28" s="41"/>
      <c r="S28" s="41"/>
      <c r="T28" s="41"/>
    </row>
    <row r="29" spans="1:20" ht="60.75" customHeight="1" x14ac:dyDescent="0.25">
      <c r="A29" s="61" t="s">
        <v>38</v>
      </c>
      <c r="B29" s="61"/>
      <c r="C29" s="61"/>
      <c r="D29" s="61"/>
      <c r="E29" s="61"/>
      <c r="F29" s="61"/>
      <c r="G29" s="25"/>
    </row>
    <row r="30" spans="1:20" x14ac:dyDescent="0.25">
      <c r="A30" s="47" t="s">
        <v>34</v>
      </c>
      <c r="B30" s="47"/>
      <c r="C30" s="47"/>
      <c r="D30" s="47"/>
      <c r="E30" s="47"/>
      <c r="F30" s="47"/>
      <c r="G30" s="47"/>
      <c r="L30" s="48"/>
      <c r="M30" s="48"/>
      <c r="N30" s="48"/>
      <c r="O30" s="48"/>
      <c r="P30" s="48"/>
      <c r="Q30" s="48"/>
      <c r="R30" s="48"/>
    </row>
    <row r="31" spans="1:20" x14ac:dyDescent="0.25">
      <c r="A31" s="29"/>
      <c r="B31" s="29"/>
      <c r="C31" s="29"/>
      <c r="D31" s="29"/>
      <c r="E31" s="29"/>
      <c r="F31" s="29"/>
      <c r="G31" s="29"/>
      <c r="L31" s="30"/>
      <c r="M31" s="30"/>
      <c r="N31" s="30"/>
      <c r="O31" s="30"/>
      <c r="P31" s="30"/>
      <c r="Q31" s="30"/>
      <c r="R31" s="30"/>
    </row>
    <row r="32" spans="1:20" x14ac:dyDescent="0.25">
      <c r="A32" s="53" t="s">
        <v>6</v>
      </c>
      <c r="B32" s="53"/>
      <c r="C32" s="53"/>
      <c r="D32" s="53"/>
      <c r="E32" s="53"/>
      <c r="F32" s="53"/>
      <c r="L32" s="48"/>
      <c r="M32" s="48"/>
      <c r="N32" s="48"/>
      <c r="O32" s="48"/>
      <c r="P32" s="48"/>
      <c r="Q32" s="48"/>
      <c r="R32" s="48"/>
    </row>
    <row r="33" spans="1:18" ht="22.5" customHeight="1" x14ac:dyDescent="0.25">
      <c r="A33" s="3" t="s">
        <v>7</v>
      </c>
      <c r="B33" s="3"/>
      <c r="C33" s="3" t="s">
        <v>8</v>
      </c>
      <c r="D33" s="4" t="s">
        <v>9</v>
      </c>
      <c r="E33" s="4" t="s">
        <v>10</v>
      </c>
      <c r="F33" s="4" t="s">
        <v>11</v>
      </c>
      <c r="L33" s="48"/>
      <c r="M33" s="48"/>
      <c r="N33" s="48"/>
      <c r="O33" s="48"/>
      <c r="P33" s="48"/>
      <c r="Q33" s="48"/>
      <c r="R33" s="48"/>
    </row>
    <row r="34" spans="1:18" ht="116.25" customHeight="1" x14ac:dyDescent="0.25">
      <c r="A34" s="3" t="s">
        <v>31</v>
      </c>
      <c r="B34" s="36" t="s">
        <v>44</v>
      </c>
      <c r="C34" s="3">
        <v>6</v>
      </c>
      <c r="D34" s="13">
        <v>0</v>
      </c>
      <c r="E34" s="5">
        <f>D34*C34</f>
        <v>0</v>
      </c>
      <c r="F34" s="5">
        <f>E34*1.23</f>
        <v>0</v>
      </c>
      <c r="L34" s="48"/>
      <c r="M34" s="48"/>
      <c r="N34" s="48"/>
      <c r="O34" s="48"/>
      <c r="P34" s="48"/>
      <c r="Q34" s="48"/>
      <c r="R34" s="48"/>
    </row>
    <row r="35" spans="1:18" ht="48.75" customHeight="1" x14ac:dyDescent="0.25">
      <c r="A35" s="17" t="s">
        <v>32</v>
      </c>
      <c r="B35" s="37" t="s">
        <v>42</v>
      </c>
      <c r="C35" s="3">
        <v>12</v>
      </c>
      <c r="D35" s="13">
        <v>0</v>
      </c>
      <c r="E35" s="5">
        <f t="shared" ref="E35:E36" si="0">D35*C35</f>
        <v>0</v>
      </c>
      <c r="F35" s="5">
        <f t="shared" ref="F35:F36" si="1">E35*1.23</f>
        <v>0</v>
      </c>
    </row>
    <row r="36" spans="1:18" ht="270.75" customHeight="1" thickBot="1" x14ac:dyDescent="0.3">
      <c r="A36" s="17" t="s">
        <v>33</v>
      </c>
      <c r="B36" s="38" t="s">
        <v>43</v>
      </c>
      <c r="C36" s="19">
        <v>4</v>
      </c>
      <c r="D36" s="20">
        <v>0</v>
      </c>
      <c r="E36" s="21">
        <f t="shared" si="0"/>
        <v>0</v>
      </c>
      <c r="F36" s="21">
        <f t="shared" si="1"/>
        <v>0</v>
      </c>
    </row>
    <row r="37" spans="1:18" ht="23.25" customHeight="1" thickBot="1" x14ac:dyDescent="0.3">
      <c r="A37" s="49" t="s">
        <v>12</v>
      </c>
      <c r="B37" s="50"/>
      <c r="C37" s="50"/>
      <c r="D37" s="50"/>
      <c r="E37" s="22"/>
      <c r="F37" s="23"/>
    </row>
    <row r="38" spans="1:18" ht="3.75" customHeight="1" x14ac:dyDescent="0.25"/>
    <row r="39" spans="1:18" x14ac:dyDescent="0.25">
      <c r="A39" s="44" t="str">
        <f>"słownie: "&amp;K10</f>
        <v xml:space="preserve">słownie: </v>
      </c>
      <c r="B39" s="44"/>
      <c r="C39" s="44"/>
      <c r="D39" s="44"/>
      <c r="E39" s="44"/>
      <c r="F39" s="44"/>
      <c r="G39" s="44"/>
    </row>
    <row r="40" spans="1:18" ht="6.75" customHeight="1" x14ac:dyDescent="0.25">
      <c r="B40" s="6"/>
    </row>
    <row r="41" spans="1:18" ht="60.75" customHeight="1" x14ac:dyDescent="0.25">
      <c r="A41" s="47" t="s">
        <v>5</v>
      </c>
      <c r="B41" s="47"/>
      <c r="C41" s="47"/>
      <c r="D41" s="47"/>
      <c r="E41" s="47"/>
      <c r="F41" s="47"/>
      <c r="G41" s="25"/>
    </row>
    <row r="42" spans="1:18" x14ac:dyDescent="0.25">
      <c r="A42" s="46"/>
      <c r="B42" s="46"/>
      <c r="C42" s="46"/>
      <c r="D42" s="46"/>
      <c r="E42" s="46"/>
      <c r="F42" s="46"/>
      <c r="G42" s="46"/>
    </row>
    <row r="45" spans="1:18" x14ac:dyDescent="0.25">
      <c r="D45" s="45" t="s">
        <v>24</v>
      </c>
      <c r="E45" s="45"/>
      <c r="F45" s="45"/>
    </row>
    <row r="46" spans="1:18" x14ac:dyDescent="0.25">
      <c r="D46" s="45" t="s">
        <v>27</v>
      </c>
      <c r="E46" s="45"/>
      <c r="F46" s="45"/>
    </row>
  </sheetData>
  <mergeCells count="27">
    <mergeCell ref="A11:F11"/>
    <mergeCell ref="A1:F1"/>
    <mergeCell ref="A32:F32"/>
    <mergeCell ref="A8:G8"/>
    <mergeCell ref="A9:G9"/>
    <mergeCell ref="A10:G10"/>
    <mergeCell ref="A18:G18"/>
    <mergeCell ref="A21:G21"/>
    <mergeCell ref="A23:G23"/>
    <mergeCell ref="A30:G30"/>
    <mergeCell ref="A27:F27"/>
    <mergeCell ref="A5:F5"/>
    <mergeCell ref="E3:F3"/>
    <mergeCell ref="A20:F20"/>
    <mergeCell ref="A25:F25"/>
    <mergeCell ref="A29:F29"/>
    <mergeCell ref="L30:R30"/>
    <mergeCell ref="L32:R32"/>
    <mergeCell ref="L33:R33"/>
    <mergeCell ref="L34:R34"/>
    <mergeCell ref="A37:D37"/>
    <mergeCell ref="A28:F28"/>
    <mergeCell ref="A39:G39"/>
    <mergeCell ref="D46:F46"/>
    <mergeCell ref="D45:F45"/>
    <mergeCell ref="A42:G42"/>
    <mergeCell ref="A41:F41"/>
  </mergeCells>
  <printOptions horizontalCentered="1"/>
  <pageMargins left="0.31496062992125984" right="0.31496062992125984" top="0" bottom="0" header="0.31496062992125984" footer="0.31496062992125984"/>
  <pageSetup paperSize="9" orientation="portrait" r:id="rId1"/>
  <rowBreaks count="1" manualBreakCount="1">
    <brk id="3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Łysiak Tomasz</cp:lastModifiedBy>
  <cp:lastPrinted>2024-11-08T08:45:24Z</cp:lastPrinted>
  <dcterms:created xsi:type="dcterms:W3CDTF">2024-07-03T09:56:48Z</dcterms:created>
  <dcterms:modified xsi:type="dcterms:W3CDTF">2024-11-08T11:43:19Z</dcterms:modified>
</cp:coreProperties>
</file>