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8109\Documents\Tomek\Tomek2\Wnioski,zamówienia\na stronę\TechSpec\Serwis chromatografów\"/>
    </mc:Choice>
  </mc:AlternateContent>
  <bookViews>
    <workbookView xWindow="0" yWindow="0" windowWidth="12180" windowHeight="3195"/>
  </bookViews>
  <sheets>
    <sheet name="Arkusz1" sheetId="1" r:id="rId1"/>
  </sheets>
  <definedNames>
    <definedName name="_xlnm.Print_Area" localSheetId="0">Arkusz1!$A$1:$G$53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E43" i="1" l="1"/>
  <c r="F43" i="1" s="1"/>
  <c r="K1" i="1" s="1"/>
  <c r="F32" i="1"/>
  <c r="Q3" i="1" l="1"/>
  <c r="Q4" i="1" s="1"/>
  <c r="M3" i="1"/>
  <c r="M4" i="1" s="1"/>
  <c r="O3" i="1"/>
  <c r="O4" i="1" s="1"/>
  <c r="L4" i="1"/>
  <c r="L5" i="1"/>
  <c r="N3" i="1"/>
  <c r="N4" i="1" s="1"/>
  <c r="P3" i="1"/>
  <c r="P4" i="1" s="1"/>
  <c r="K6" i="1" l="1"/>
  <c r="K7" i="1"/>
  <c r="K8" i="1"/>
  <c r="A45" i="1" s="1"/>
</calcChain>
</file>

<file path=xl/sharedStrings.xml><?xml version="1.0" encoding="utf-8"?>
<sst xmlns="http://schemas.openxmlformats.org/spreadsheetml/2006/main" count="51" uniqueCount="51">
  <si>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</si>
  <si>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</si>
  <si>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</si>
  <si>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</si>
  <si>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e-mail: tomasz.lysiak@strazgraniczna.pl, tel. stac.: 22 500 3177, tel. kom.: 797 338 100</t>
  </si>
  <si>
    <r>
      <t>V.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z ustawą z dnia 10 maja 2018 r. o ochronie danych osobowych (Dz.U. z 2019 r. poz. 1781 z późn. zm.).</t>
    </r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</si>
  <si>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</si>
  <si>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</si>
  <si>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</si>
  <si>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</si>
  <si>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</si>
  <si>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</si>
  <si>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</si>
  <si>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</si>
  <si>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</si>
  <si>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</si>
  <si>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</si>
  <si>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</si>
  <si>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</si>
  <si>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</si>
  <si>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</si>
  <si>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</si>
  <si>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</si>
  <si>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</si>
  <si>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</si>
  <si>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</si>
  <si>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</si>
  <si>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</si>
  <si>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</si>
  <si>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</si>
  <si>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</si>
  <si>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</si>
  <si>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</si>
  <si>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24.10.2024 r.</t>
  </si>
  <si>
    <t>FORMULARZ OFERTOWY do zamówienia nr 18/ZM/2024
dotyczący serwisu chromatografów</t>
  </si>
  <si>
    <t>Zamawiający dopuszcza jedynie firmy posiadające autoryzację do serwisowania urządzenia:</t>
  </si>
  <si>
    <t>a)</t>
  </si>
  <si>
    <t>b)</t>
  </si>
  <si>
    <t>ewentualne koszty ekspertyzy nie wchodzą w koszt wyceny usługi serwisowej</t>
  </si>
  <si>
    <t>termin realizacji usługi do 30 dni od dnia wysłania przez Zamawiającego zamówienia do Wykonawcy</t>
  </si>
  <si>
    <t>Nazwa i nr zamówienia: Ogłoszenie nr 18/ZM/2024 - przegląd serwisowy 3 szt. chromatografów.</t>
  </si>
  <si>
    <t>II</t>
  </si>
  <si>
    <t>Szczegóły dotyczące realizacji zamówienia:</t>
  </si>
  <si>
    <t>I</t>
  </si>
  <si>
    <r>
      <t xml:space="preserve">chromatograf model Agilent 7890B GC, system z detektorem mas (MSD) Agilent Serii 5977B – autoryzacja firmy Agilent Technologies </t>
    </r>
    <r>
      <rPr>
        <i/>
        <sz val="11"/>
        <color theme="1"/>
        <rFont val="Times New Roman"/>
        <family val="1"/>
        <charset val="238"/>
      </rPr>
      <t>(poświadczona stosownym certyfikatem)</t>
    </r>
  </si>
  <si>
    <r>
      <t xml:space="preserve">chromatograf  Shimadzu GC 2010 Plus w zestawie z generatorem wodoru firmy PEAK - autoryzacja firmy  Shimadzu </t>
    </r>
    <r>
      <rPr>
        <i/>
        <sz val="11"/>
        <color theme="1"/>
        <rFont val="Times New Roman"/>
        <family val="1"/>
        <charset val="238"/>
      </rPr>
      <t>(poświadczona stosownym certyfikatem)</t>
    </r>
  </si>
  <si>
    <t>F-ra płatna przelewem na konto wskazane przez Wykonawcę w terminie 14 dni od dnia dostarczenia jej do Zamawiającego i odbioru usługi serwisu.</t>
  </si>
  <si>
    <t>wycena powinna zawierać koszt całkowitej usługi serwisowej, bez względu na ilość dni pracy inżyniera</t>
  </si>
  <si>
    <t>Podpisaną przez oferenta ofertę należy wysłać na adres e-mail: tomasz.lysiak@strazgraniczna.pl do dnia 07.11.2024 r. do godziny 14:00</t>
  </si>
  <si>
    <r>
      <t xml:space="preserve">III. Oświadczam, iż zapoznałem się i akceptuję warunki dotyczące realizacji przedmiotu zamówienia przedstawione 
w ogłoszeniu o zamówieniu </t>
    </r>
    <r>
      <rPr>
        <sz val="11"/>
        <rFont val="Times New Roman"/>
        <family val="1"/>
        <charset val="238"/>
      </rPr>
      <t xml:space="preserve">nr 18/ZM/2024.
</t>
    </r>
    <r>
      <rPr>
        <sz val="11"/>
        <color theme="1"/>
        <rFont val="Times New Roman"/>
        <family val="1"/>
        <charset val="238"/>
      </rPr>
      <t xml:space="preserve">Oświadczam, iż zapoznałem się z klauzulą informacyjną RODO załączoną do ogłoszenia o zamówieniu nr </t>
    </r>
    <r>
      <rPr>
        <sz val="11"/>
        <rFont val="Times New Roman"/>
        <family val="1"/>
        <charset val="238"/>
      </rPr>
      <t>18/ZM/2024.</t>
    </r>
  </si>
  <si>
    <t>nazwa/opis produktu/czynności/części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</si>
</sst>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&quot; &quot;??/16"/>
  </numFmts>
  <fonts count="10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0" tint="-0.34998626667073579"/>
      <name val="Times New Roman"/>
      <family val="1"/>
      <charset val="238"/>
    </font>
    <font>
      <sz val="11"/>
      <color rgb="FF040C2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16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8" fillId="2" borderId="0" xfId="0" applyFont="1" applyFill="1" applyBorder="1" applyProtection="1"/>
    <xf numFmtId="4" fontId="8" fillId="3" borderId="0" xfId="0" applyNumberFormat="1" applyFont="1" applyFill="1" applyBorder="1" applyProtection="1">
      <protection locked="0"/>
    </xf>
    <xf numFmtId="4" fontId="8" fillId="2" borderId="0" xfId="0" applyNumberFormat="1" applyFont="1" applyFill="1" applyBorder="1" applyProtection="1"/>
    <xf numFmtId="4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165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8" fillId="3" borderId="0" xfId="0" applyFont="1" applyFill="1" applyBorder="1" applyProtection="1">
      <protection locked="0"/>
    </xf>
    <xf numFmtId="0" fontId="7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9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view="pageBreakPreview" topLeftCell="A10" zoomScale="130" zoomScaleNormal="100" zoomScaleSheetLayoutView="130" workbookViewId="0">
      <selection activeCell="B23" sqref="B23:G23"/>
    </sheetView>
  </sheetViews>
  <sheetFormatPr defaultRowHeight="15" x14ac:dyDescent="0.25"/>
  <cols>
    <col min="1" max="1" width="3.42578125" style="17" customWidth="1"/>
    <col min="2" max="2" width="43" style="17" customWidth="1"/>
    <col min="3" max="3" width="4.85546875" style="17" bestFit="1" customWidth="1"/>
    <col min="4" max="6" width="14.42578125" style="17" customWidth="1"/>
    <col min="7" max="7" width="10.140625" style="17" bestFit="1" customWidth="1"/>
    <col min="8" max="16384" width="9.140625" style="17"/>
  </cols>
  <sheetData>
    <row r="1" spans="1:17" x14ac:dyDescent="0.25">
      <c r="B1" s="5"/>
      <c r="C1" s="5"/>
      <c r="D1" s="5"/>
      <c r="E1" s="5" t="s">
        <v>32</v>
      </c>
      <c r="F1" s="6" t="s">
        <v>33</v>
      </c>
      <c r="J1" s="26" t="s">
        <v>13</v>
      </c>
      <c r="K1" s="27">
        <f>F43</f>
        <v>0</v>
      </c>
      <c r="L1" s="28"/>
      <c r="M1" s="26"/>
      <c r="N1" s="26"/>
      <c r="O1" s="26"/>
      <c r="P1" s="26"/>
      <c r="Q1" s="26"/>
    </row>
    <row r="2" spans="1:17" x14ac:dyDescent="0.25">
      <c r="A2" s="1"/>
      <c r="J2" s="26"/>
      <c r="K2" s="28"/>
      <c r="L2" s="29" t="s">
        <v>14</v>
      </c>
      <c r="M2" s="30" t="s">
        <v>15</v>
      </c>
      <c r="N2" s="30" t="s">
        <v>16</v>
      </c>
      <c r="O2" s="30" t="s">
        <v>17</v>
      </c>
      <c r="P2" s="30" t="s">
        <v>18</v>
      </c>
      <c r="Q2" s="30" t="s">
        <v>19</v>
      </c>
    </row>
    <row r="3" spans="1:17" ht="32.25" customHeight="1" x14ac:dyDescent="0.25">
      <c r="A3" s="9" t="s">
        <v>34</v>
      </c>
      <c r="B3" s="10"/>
      <c r="C3" s="10"/>
      <c r="D3" s="10"/>
      <c r="E3" s="10"/>
      <c r="F3" s="10"/>
      <c r="G3" s="10"/>
      <c r="J3" s="26" t="s">
        <v>20</v>
      </c>
      <c r="K3" s="26"/>
      <c r="L3" s="31"/>
      <c r="M3" s="30">
        <f>ROUND((K1-INT(K1))*100,0)</f>
        <v>0</v>
      </c>
      <c r="N3" s="30">
        <f>IF(K1&gt;=1,VALUE(RIGHT(LEFT(INT(K1),LEN(INT(K1))),3)),0)</f>
        <v>0</v>
      </c>
      <c r="O3" s="30">
        <f>IF(K1&gt;=1000,VALUE(TEXT(RIGHT(LEFT(INT(K1),LEN(INT(K1))-3),3),"000")),0)</f>
        <v>0</v>
      </c>
      <c r="P3" s="30">
        <f>IF(K1&gt;=1000000,VALUE(TEXT(RIGHT(LEFT(INT(K1),LEN(INT(K1))-6),3),"000")),0)</f>
        <v>0</v>
      </c>
      <c r="Q3" s="30">
        <f>IF(K1&gt;=1000000000,VALUE(TEXT(RIGHT(LEFT(INT(K1),LEN(INT(K1))-9),3),"000")),0)</f>
        <v>0</v>
      </c>
    </row>
    <row r="4" spans="1:17" x14ac:dyDescent="0.25">
      <c r="J4" s="26" t="s">
        <v>21</v>
      </c>
      <c r="K4" s="26"/>
      <c r="L4" s="26" t="str">
        <f>ROUND((K1-INT(K1))*100,0)&amp;"/"&amp;100 &amp; " groszy"</f>
        <v>0/100 groszy</v>
      </c>
      <c r="M4" s="26" t="str">
        <f>IF(K1=0,"",IF(M3&lt;=20,IF(M3=0,"zero",INDEX(WM_Jednosci,M3)),INDEX(WM_Dziesiatki,INT(M3/10))&amp;IF(MOD(M3,10)," " &amp;INDEX(WM_Jednosci,MOD(M3,10)),"")))&amp; " " &amp;IF(K1=0,"",INDEX(IF(M3&lt;20,{"groszy";"grosz";"grosze";"groszy"},{"groszy";"grosze";"groszy"}),MATCH(IF(M3&lt;20,M3,MOD(M3,10)),IF(M3&lt;20,{0;1;2;5},{0;2;5}),1)))</f>
        <v xml:space="preserve"> </v>
      </c>
      <c r="N4" s="26" t="str">
        <f>IF(OR(K1&lt;1,INT(N3/100)=0),"",INDEX(WM_Setki,INT(N3/100)))&amp; IF(N3-(INT(N3/100)*100)&lt;=20,IF(N3-(INT(N3/100)*100)=0,IF(OR(N3&gt;0,K1&lt;1),"","złotych"),"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26" t="str">
        <f>IF(OR(K1&lt;1,INT(O3/100)=0),"",INDEX(WM_Setki,INT(O3/100)))&amp;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26" t="str">
        <f>IF(OR(K1&lt;1,INT(P3/100)=0),"",INDEX(WM_Setki,INT(P3/100)))&amp;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26" t="str">
        <f>IF(OR(K1&lt;1,INT(Q3/100)=0),"",INDEX(WM_Setki,INT(Q3/100)))&amp;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2" t="s">
        <v>0</v>
      </c>
      <c r="J5" s="26"/>
      <c r="K5" s="26"/>
      <c r="L5" s="26" t="str">
        <f>TEXT(ROUND((K1-INT(K1))*100,0),"00")&amp;"/"&amp;"100"</f>
        <v>00/100</v>
      </c>
      <c r="M5" s="26"/>
      <c r="N5" s="26"/>
      <c r="O5" s="26"/>
      <c r="P5" s="26"/>
      <c r="Q5" s="26"/>
    </row>
    <row r="6" spans="1:17" ht="20.25" customHeight="1" x14ac:dyDescent="0.25">
      <c r="A6" s="11" t="s">
        <v>1</v>
      </c>
      <c r="B6" s="11"/>
      <c r="C6" s="11"/>
      <c r="D6" s="11"/>
      <c r="E6" s="11"/>
      <c r="F6" s="11"/>
      <c r="G6" s="11"/>
      <c r="J6" s="32" t="s">
        <v>22</v>
      </c>
      <c r="K6" s="33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L6" s="33"/>
      <c r="M6" s="33"/>
      <c r="N6" s="33"/>
      <c r="O6" s="33"/>
      <c r="P6" s="33"/>
      <c r="Q6" s="33"/>
    </row>
    <row r="7" spans="1:17" x14ac:dyDescent="0.25">
      <c r="A7" s="11" t="s">
        <v>2</v>
      </c>
      <c r="B7" s="11"/>
      <c r="C7" s="11"/>
      <c r="D7" s="11"/>
      <c r="E7" s="11"/>
      <c r="F7" s="11"/>
      <c r="G7" s="11"/>
      <c r="J7" s="32" t="s">
        <v>23</v>
      </c>
      <c r="K7" s="33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L7" s="33"/>
      <c r="M7" s="33"/>
      <c r="N7" s="33"/>
      <c r="O7" s="33"/>
      <c r="P7" s="33"/>
      <c r="Q7" s="33"/>
    </row>
    <row r="8" spans="1:17" x14ac:dyDescent="0.25">
      <c r="A8" s="11" t="s">
        <v>3</v>
      </c>
      <c r="B8" s="11"/>
      <c r="C8" s="11"/>
      <c r="D8" s="11"/>
      <c r="E8" s="11"/>
      <c r="F8" s="11"/>
      <c r="G8" s="11"/>
      <c r="J8" s="32" t="s">
        <v>24</v>
      </c>
      <c r="K8" s="33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","")&amp;IF(TRIM(M4)&lt;&gt;"",L5,"")))</f>
        <v/>
      </c>
      <c r="L8" s="33"/>
      <c r="M8" s="33"/>
      <c r="N8" s="33"/>
      <c r="O8" s="33"/>
      <c r="P8" s="33"/>
      <c r="Q8" s="33"/>
    </row>
    <row r="9" spans="1:17" x14ac:dyDescent="0.25">
      <c r="A9" s="12" t="s">
        <v>4</v>
      </c>
      <c r="B9" s="12"/>
      <c r="C9" s="12"/>
      <c r="D9" s="12"/>
      <c r="E9" s="12"/>
      <c r="F9" s="12"/>
      <c r="G9" s="12"/>
    </row>
    <row r="11" spans="1:17" x14ac:dyDescent="0.25">
      <c r="A11" s="4" t="s">
        <v>27</v>
      </c>
      <c r="B11" s="20"/>
      <c r="C11" s="20"/>
      <c r="D11" s="20"/>
      <c r="E11" s="20"/>
      <c r="F11" s="20"/>
      <c r="G11" s="20"/>
    </row>
    <row r="12" spans="1:17" x14ac:dyDescent="0.25">
      <c r="A12" s="5" t="s">
        <v>29</v>
      </c>
      <c r="B12" s="20"/>
      <c r="C12" s="20"/>
      <c r="D12" s="20"/>
      <c r="E12" s="20"/>
      <c r="F12" s="20"/>
      <c r="G12" s="20"/>
    </row>
    <row r="13" spans="1:17" x14ac:dyDescent="0.25">
      <c r="A13" s="5" t="s">
        <v>30</v>
      </c>
      <c r="B13" s="20"/>
      <c r="C13" s="20"/>
      <c r="D13" s="20"/>
      <c r="E13" s="20"/>
      <c r="F13" s="20"/>
      <c r="G13" s="20"/>
    </row>
    <row r="14" spans="1:17" x14ac:dyDescent="0.25">
      <c r="A14" s="5"/>
      <c r="B14" s="20"/>
      <c r="C14" s="20"/>
      <c r="D14" s="20"/>
      <c r="E14" s="20"/>
      <c r="F14" s="20"/>
      <c r="G14" s="20"/>
    </row>
    <row r="15" spans="1:17" x14ac:dyDescent="0.25">
      <c r="A15" s="5" t="s">
        <v>31</v>
      </c>
      <c r="B15" s="20"/>
      <c r="C15" s="20"/>
      <c r="D15" s="20"/>
      <c r="E15" s="20"/>
      <c r="F15" s="20"/>
      <c r="G15" s="20"/>
    </row>
    <row r="16" spans="1:17" x14ac:dyDescent="0.25">
      <c r="A16" s="13" t="s">
        <v>26</v>
      </c>
      <c r="B16" s="13"/>
      <c r="C16" s="13"/>
      <c r="D16" s="13"/>
      <c r="E16" s="13"/>
      <c r="F16" s="13"/>
      <c r="G16" s="13"/>
    </row>
    <row r="18" spans="1:7" x14ac:dyDescent="0.25">
      <c r="A18" s="16" t="s">
        <v>43</v>
      </c>
      <c r="B18" s="14" t="s">
        <v>40</v>
      </c>
      <c r="C18" s="14"/>
      <c r="D18" s="14"/>
      <c r="E18" s="14"/>
      <c r="F18" s="14"/>
      <c r="G18" s="14"/>
    </row>
    <row r="19" spans="1:7" x14ac:dyDescent="0.25">
      <c r="A19" s="1" t="s">
        <v>41</v>
      </c>
      <c r="B19" s="11" t="s">
        <v>42</v>
      </c>
      <c r="C19" s="11"/>
      <c r="D19" s="11"/>
      <c r="E19" s="11"/>
      <c r="F19" s="11"/>
      <c r="G19" s="11"/>
    </row>
    <row r="20" spans="1:7" x14ac:dyDescent="0.25">
      <c r="A20" s="1">
        <v>1</v>
      </c>
      <c r="B20" s="8" t="s">
        <v>35</v>
      </c>
      <c r="C20" s="8"/>
      <c r="D20" s="8"/>
      <c r="E20" s="8"/>
      <c r="F20" s="8"/>
      <c r="G20" s="8"/>
    </row>
    <row r="21" spans="1:7" ht="31.5" customHeight="1" x14ac:dyDescent="0.25">
      <c r="A21" s="1" t="s">
        <v>36</v>
      </c>
      <c r="B21" s="14" t="s">
        <v>44</v>
      </c>
      <c r="C21" s="14"/>
      <c r="D21" s="14"/>
      <c r="E21" s="14"/>
      <c r="F21" s="14"/>
      <c r="G21" s="14"/>
    </row>
    <row r="22" spans="1:7" ht="28.5" customHeight="1" x14ac:dyDescent="0.25">
      <c r="A22" s="1" t="s">
        <v>37</v>
      </c>
      <c r="B22" s="14" t="s">
        <v>45</v>
      </c>
      <c r="C22" s="14"/>
      <c r="D22" s="14"/>
      <c r="E22" s="14"/>
      <c r="F22" s="14"/>
      <c r="G22" s="14"/>
    </row>
    <row r="23" spans="1:7" x14ac:dyDescent="0.25">
      <c r="A23" s="1">
        <v>2</v>
      </c>
      <c r="B23" s="14" t="s">
        <v>38</v>
      </c>
      <c r="C23" s="14"/>
      <c r="D23" s="14"/>
      <c r="E23" s="14"/>
      <c r="F23" s="14"/>
      <c r="G23" s="14"/>
    </row>
    <row r="24" spans="1:7" x14ac:dyDescent="0.25">
      <c r="A24" s="1">
        <v>3</v>
      </c>
      <c r="B24" s="18" t="s">
        <v>47</v>
      </c>
      <c r="C24" s="18"/>
      <c r="D24" s="18"/>
      <c r="E24" s="18"/>
      <c r="F24" s="18"/>
      <c r="G24" s="18"/>
    </row>
    <row r="25" spans="1:7" x14ac:dyDescent="0.25">
      <c r="A25" s="1">
        <v>4</v>
      </c>
      <c r="B25" s="11" t="s">
        <v>39</v>
      </c>
      <c r="C25" s="11"/>
      <c r="D25" s="11"/>
      <c r="E25" s="11"/>
      <c r="F25" s="11"/>
      <c r="G25" s="11"/>
    </row>
    <row r="26" spans="1:7" ht="31.5" customHeight="1" x14ac:dyDescent="0.25">
      <c r="A26" s="16">
        <v>6</v>
      </c>
      <c r="B26" s="14" t="s">
        <v>46</v>
      </c>
      <c r="C26" s="14"/>
      <c r="D26" s="14"/>
      <c r="E26" s="14"/>
      <c r="F26" s="14"/>
      <c r="G26" s="14"/>
    </row>
    <row r="27" spans="1:7" ht="30.75" customHeight="1" x14ac:dyDescent="0.25">
      <c r="A27" s="16">
        <v>4</v>
      </c>
      <c r="B27" s="14" t="s">
        <v>48</v>
      </c>
      <c r="C27" s="14"/>
      <c r="D27" s="14"/>
      <c r="E27" s="14"/>
      <c r="F27" s="14"/>
      <c r="G27" s="14"/>
    </row>
    <row r="28" spans="1:7" ht="51.75" customHeight="1" x14ac:dyDescent="0.25">
      <c r="A28" s="14" t="s">
        <v>49</v>
      </c>
      <c r="B28" s="14"/>
      <c r="C28" s="14"/>
      <c r="D28" s="14"/>
      <c r="E28" s="14"/>
      <c r="F28" s="14"/>
      <c r="G28" s="14"/>
    </row>
    <row r="29" spans="1:7" x14ac:dyDescent="0.25">
      <c r="A29" s="14" t="s">
        <v>12</v>
      </c>
      <c r="B29" s="14"/>
      <c r="C29" s="14"/>
      <c r="D29" s="14"/>
      <c r="E29" s="14"/>
      <c r="F29" s="14"/>
      <c r="G29" s="14"/>
    </row>
    <row r="30" spans="1:7" ht="4.5" customHeight="1" x14ac:dyDescent="0.25">
      <c r="A30" s="7"/>
      <c r="B30" s="7"/>
      <c r="C30" s="7"/>
      <c r="D30" s="7"/>
      <c r="E30" s="7"/>
      <c r="F30" s="7"/>
      <c r="G30" s="7"/>
    </row>
    <row r="31" spans="1:7" x14ac:dyDescent="0.25">
      <c r="A31" s="21" t="s">
        <v>6</v>
      </c>
      <c r="B31" s="21" t="s">
        <v>50</v>
      </c>
      <c r="C31" s="21" t="s">
        <v>7</v>
      </c>
      <c r="D31" s="22" t="s">
        <v>8</v>
      </c>
      <c r="E31" s="22" t="s">
        <v>9</v>
      </c>
      <c r="F31" s="22" t="s">
        <v>10</v>
      </c>
      <c r="G31" s="7"/>
    </row>
    <row r="32" spans="1:7" x14ac:dyDescent="0.25">
      <c r="A32" s="23">
        <v>1</v>
      </c>
      <c r="B32" s="34"/>
      <c r="C32" s="35"/>
      <c r="D32" s="24">
        <v>0</v>
      </c>
      <c r="E32" s="25">
        <f>D32*$C32</f>
        <v>0</v>
      </c>
      <c r="F32" s="25">
        <f>E32*1.23</f>
        <v>0</v>
      </c>
      <c r="G32" s="7"/>
    </row>
    <row r="33" spans="1:7" x14ac:dyDescent="0.25">
      <c r="A33" s="23">
        <v>2</v>
      </c>
      <c r="B33" s="34"/>
      <c r="C33" s="35"/>
      <c r="D33" s="24">
        <v>0</v>
      </c>
      <c r="E33" s="25">
        <f t="shared" ref="E33:E42" si="0">D33*$C33</f>
        <v>0</v>
      </c>
      <c r="F33" s="25">
        <f t="shared" ref="F33:F42" si="1">E33*1.23</f>
        <v>0</v>
      </c>
      <c r="G33" s="7"/>
    </row>
    <row r="34" spans="1:7" x14ac:dyDescent="0.25">
      <c r="A34" s="23">
        <v>3</v>
      </c>
      <c r="B34" s="34"/>
      <c r="C34" s="35"/>
      <c r="D34" s="24">
        <v>0</v>
      </c>
      <c r="E34" s="25">
        <f t="shared" si="0"/>
        <v>0</v>
      </c>
      <c r="F34" s="25">
        <f t="shared" si="1"/>
        <v>0</v>
      </c>
      <c r="G34" s="7"/>
    </row>
    <row r="35" spans="1:7" x14ac:dyDescent="0.25">
      <c r="A35" s="23">
        <v>4</v>
      </c>
      <c r="B35" s="34"/>
      <c r="C35" s="35"/>
      <c r="D35" s="24">
        <v>0</v>
      </c>
      <c r="E35" s="25">
        <f t="shared" si="0"/>
        <v>0</v>
      </c>
      <c r="F35" s="25">
        <f t="shared" si="1"/>
        <v>0</v>
      </c>
      <c r="G35" s="7"/>
    </row>
    <row r="36" spans="1:7" x14ac:dyDescent="0.25">
      <c r="A36" s="23">
        <v>5</v>
      </c>
      <c r="B36" s="34"/>
      <c r="C36" s="35"/>
      <c r="D36" s="24">
        <v>0</v>
      </c>
      <c r="E36" s="25">
        <f t="shared" si="0"/>
        <v>0</v>
      </c>
      <c r="F36" s="25">
        <f t="shared" si="1"/>
        <v>0</v>
      </c>
      <c r="G36" s="7"/>
    </row>
    <row r="37" spans="1:7" x14ac:dyDescent="0.25">
      <c r="A37" s="23">
        <v>6</v>
      </c>
      <c r="B37" s="34"/>
      <c r="C37" s="35"/>
      <c r="D37" s="24">
        <v>0</v>
      </c>
      <c r="E37" s="25">
        <f t="shared" si="0"/>
        <v>0</v>
      </c>
      <c r="F37" s="25">
        <f t="shared" si="1"/>
        <v>0</v>
      </c>
      <c r="G37" s="7"/>
    </row>
    <row r="38" spans="1:7" x14ac:dyDescent="0.25">
      <c r="A38" s="23">
        <v>7</v>
      </c>
      <c r="B38" s="34"/>
      <c r="C38" s="35"/>
      <c r="D38" s="24">
        <v>0</v>
      </c>
      <c r="E38" s="25">
        <f t="shared" si="0"/>
        <v>0</v>
      </c>
      <c r="F38" s="25">
        <f t="shared" si="1"/>
        <v>0</v>
      </c>
      <c r="G38" s="7"/>
    </row>
    <row r="39" spans="1:7" x14ac:dyDescent="0.25">
      <c r="A39" s="23">
        <v>8</v>
      </c>
      <c r="B39" s="34"/>
      <c r="C39" s="35"/>
      <c r="D39" s="24">
        <v>0</v>
      </c>
      <c r="E39" s="25">
        <f t="shared" si="0"/>
        <v>0</v>
      </c>
      <c r="F39" s="25">
        <f t="shared" si="1"/>
        <v>0</v>
      </c>
      <c r="G39" s="7"/>
    </row>
    <row r="40" spans="1:7" x14ac:dyDescent="0.25">
      <c r="A40" s="23">
        <v>9</v>
      </c>
      <c r="B40" s="36"/>
      <c r="C40" s="35"/>
      <c r="D40" s="24">
        <v>0</v>
      </c>
      <c r="E40" s="25">
        <f t="shared" si="0"/>
        <v>0</v>
      </c>
      <c r="F40" s="25">
        <f t="shared" si="1"/>
        <v>0</v>
      </c>
      <c r="G40" s="7"/>
    </row>
    <row r="41" spans="1:7" x14ac:dyDescent="0.25">
      <c r="A41" s="23">
        <v>10</v>
      </c>
      <c r="B41" s="34"/>
      <c r="C41" s="35"/>
      <c r="D41" s="24">
        <v>0</v>
      </c>
      <c r="E41" s="25">
        <f t="shared" si="0"/>
        <v>0</v>
      </c>
      <c r="F41" s="25">
        <f t="shared" si="1"/>
        <v>0</v>
      </c>
      <c r="G41" s="7"/>
    </row>
    <row r="42" spans="1:7" x14ac:dyDescent="0.25">
      <c r="A42" s="23">
        <v>11</v>
      </c>
      <c r="B42" s="36"/>
      <c r="C42" s="35"/>
      <c r="D42" s="24">
        <v>0</v>
      </c>
      <c r="E42" s="25">
        <f t="shared" si="0"/>
        <v>0</v>
      </c>
      <c r="F42" s="25">
        <f t="shared" si="1"/>
        <v>0</v>
      </c>
      <c r="G42" s="7"/>
    </row>
    <row r="43" spans="1:7" ht="14.25" customHeight="1" x14ac:dyDescent="0.25">
      <c r="A43" s="7"/>
      <c r="B43" s="15" t="s">
        <v>11</v>
      </c>
      <c r="C43" s="15"/>
      <c r="D43" s="15"/>
      <c r="E43" s="3">
        <f>SUM(E32:E42)</f>
        <v>0</v>
      </c>
      <c r="F43" s="3">
        <f>E43*1.23</f>
        <v>0</v>
      </c>
      <c r="G43" s="7"/>
    </row>
    <row r="44" spans="1:7" ht="3.75" customHeight="1" x14ac:dyDescent="0.25">
      <c r="A44" s="7"/>
      <c r="G44" s="7"/>
    </row>
    <row r="45" spans="1:7" x14ac:dyDescent="0.25">
      <c r="A45" s="12" t="str">
        <f>"słownie: "&amp;K8</f>
        <v xml:space="preserve">słownie: </v>
      </c>
      <c r="B45" s="12"/>
      <c r="C45" s="12"/>
      <c r="D45" s="12"/>
      <c r="E45" s="12"/>
      <c r="F45" s="12"/>
      <c r="G45" s="12"/>
    </row>
    <row r="46" spans="1:7" ht="10.5" customHeight="1" x14ac:dyDescent="0.25">
      <c r="B46" s="37"/>
    </row>
    <row r="47" spans="1:7" ht="60.75" customHeight="1" x14ac:dyDescent="0.25">
      <c r="A47" s="14" t="s">
        <v>5</v>
      </c>
      <c r="B47" s="14"/>
      <c r="C47" s="14"/>
      <c r="D47" s="14"/>
      <c r="E47" s="14"/>
      <c r="F47" s="14"/>
      <c r="G47" s="14"/>
    </row>
    <row r="48" spans="1:7" x14ac:dyDescent="0.25">
      <c r="A48" s="12"/>
      <c r="B48" s="12"/>
      <c r="C48" s="12"/>
      <c r="D48" s="12"/>
      <c r="E48" s="12"/>
      <c r="F48" s="12"/>
      <c r="G48" s="12"/>
    </row>
    <row r="52" spans="4:6" x14ac:dyDescent="0.25">
      <c r="D52" s="19" t="s">
        <v>25</v>
      </c>
      <c r="E52" s="19"/>
      <c r="F52" s="19"/>
    </row>
    <row r="53" spans="4:6" x14ac:dyDescent="0.25">
      <c r="D53" s="19" t="s">
        <v>28</v>
      </c>
      <c r="E53" s="19"/>
      <c r="F53" s="19"/>
    </row>
  </sheetData>
  <mergeCells count="23">
    <mergeCell ref="B18:G18"/>
    <mergeCell ref="B19:G19"/>
    <mergeCell ref="B26:G26"/>
    <mergeCell ref="B27:G27"/>
    <mergeCell ref="B23:G23"/>
    <mergeCell ref="B24:G24"/>
    <mergeCell ref="B25:G25"/>
    <mergeCell ref="A45:G45"/>
    <mergeCell ref="D53:F53"/>
    <mergeCell ref="D52:F52"/>
    <mergeCell ref="A48:G48"/>
    <mergeCell ref="B43:D43"/>
    <mergeCell ref="A47:G47"/>
    <mergeCell ref="A3:G3"/>
    <mergeCell ref="A6:G6"/>
    <mergeCell ref="A7:G7"/>
    <mergeCell ref="A8:G8"/>
    <mergeCell ref="A9:G9"/>
    <mergeCell ref="A16:G16"/>
    <mergeCell ref="A28:G28"/>
    <mergeCell ref="A29:G29"/>
    <mergeCell ref="B21:G21"/>
    <mergeCell ref="B22:G22"/>
  </mergeCells>
  <pageMargins left="0.47244094488188981" right="0.47244094488188981" top="4.7244094488188981" bottom="0.47244094488188981" header="0.31496062992125984" footer="0.31496062992125984"/>
  <pageSetup paperSize="9" scale="85" orientation="portrait" r:id="rId1"/>
  <rowBreaks count="1" manualBreakCount="1">
    <brk id="2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Łysiak Tomasz</cp:lastModifiedBy>
  <cp:lastPrinted>2024-10-24T12:09:35Z</cp:lastPrinted>
  <dcterms:created xsi:type="dcterms:W3CDTF">2024-07-03T09:56:48Z</dcterms:created>
  <dcterms:modified xsi:type="dcterms:W3CDTF">2024-11-04T16:05:41Z</dcterms:modified>
</cp:coreProperties>
</file>