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Stary komp\ZAKUPY\Rękawiczki nitrylowe\2024\"/>
    </mc:Choice>
  </mc:AlternateContent>
  <xr:revisionPtr revIDLastSave="0" documentId="13_ncr:1_{682F3668-11BC-423A-B752-88C25DBB24A6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Arkusz1!$A$1:$F$41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 l="1"/>
  <c r="F29" i="1" s="1"/>
  <c r="K1" i="1" l="1"/>
  <c r="L3" i="1" l="1"/>
  <c r="M3" i="1"/>
  <c r="M4" i="1" s="1"/>
  <c r="N3" i="1"/>
  <c r="N4" i="1" s="1"/>
  <c r="O3" i="1"/>
  <c r="O4" i="1" s="1"/>
  <c r="P3" i="1"/>
  <c r="P4" i="1" s="1"/>
  <c r="L4" i="1"/>
  <c r="K8" i="1" l="1"/>
  <c r="A34" i="1" s="1"/>
  <c r="K7" i="1"/>
  <c r="K6" i="1"/>
</calcChain>
</file>

<file path=xl/sharedStrings.xml><?xml version="1.0" encoding="utf-8"?>
<sst xmlns="http://schemas.openxmlformats.org/spreadsheetml/2006/main" count="52" uniqueCount="52">
  <si>
    <t>Dane Zamawiającego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</si>
  <si>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</si>
  <si>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</si>
  <si>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</si>
  <si>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</si>
  <si>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</si>
  <si>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</si>
  <si>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</si>
  <si>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</si>
  <si>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</si>
  <si>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</si>
  <si>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</si>
  <si>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</si>
  <si>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</si>
  <si>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</si>
  <si>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</si>
  <si>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</si>
  <si>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</si>
  <si>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</si>
  <si>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</si>
  <si>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</si>
  <si>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</si>
  <si>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</si>
  <si>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</si>
  <si>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</si>
  <si>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</si>
  <si>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</si>
  <si>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</si>
  <si>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</si>
  <si>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</si>
  <si>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</si>
  <si>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</si>
  <si>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</si>
  <si>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</si>
  <si>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</si>
  <si>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</si>
  <si>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Rozmiary na poszczególny asortyment bądą podane w zamówieniu.</t>
  </si>
  <si>
    <t>2.</t>
  </si>
  <si>
    <t>3.</t>
  </si>
  <si>
    <t>Nazwa przedmiotu</t>
  </si>
  <si>
    <t xml:space="preserve">Rękawiczki nitrylowe diagnostyczne- jednorazowe, z mankietem ułatwiającym zakładanie  bezpudrowe w kolorze niebieskim 
 (kategoria ochrony indywidualnej - III)
                           </t>
  </si>
  <si>
    <r>
      <t>I. Nazwa i nr zamówienia: Ogłoszenie n</t>
    </r>
    <r>
      <rPr>
        <sz val="11"/>
        <rFont val="Times New Roman"/>
        <family val="1"/>
        <charset val="238"/>
      </rPr>
      <t xml:space="preserve">r 11/ZM/2024 </t>
    </r>
    <r>
      <rPr>
        <sz val="11"/>
        <color theme="1"/>
        <rFont val="Times New Roman"/>
        <family val="1"/>
        <charset val="238"/>
      </rPr>
      <t>- dotyczące zakupu i dostawy rękawiczek ochronnych (jednorazowych) dla funkcjonariuszy i pracowników cywilnych Nadwiślańskiego Oddziału Straży Granicznej</t>
    </r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</si>
  <si>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11/ZM/2024.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11</t>
    </r>
    <r>
      <rPr>
        <sz val="11"/>
        <rFont val="Times New Roman"/>
        <family val="1"/>
        <charset val="238"/>
      </rPr>
      <t>/ZM/2024.</t>
    </r>
  </si>
  <si>
    <t>Warszawa, dnia 23 października 2024 r.</t>
  </si>
  <si>
    <t>Załącznik nr 1</t>
  </si>
  <si>
    <r>
      <t xml:space="preserve">2. Podpisaną przez oferenta ofertę należy wysłać na adres e-mail: dorota.wieliczko@strazgraniczna.pl do dnia </t>
    </r>
    <r>
      <rPr>
        <b/>
        <sz val="11"/>
        <color theme="1"/>
        <rFont val="Times New Roman"/>
        <family val="1"/>
        <charset val="238"/>
      </rPr>
      <t>30.10.2024 r. do godziny 15:00</t>
    </r>
    <r>
      <rPr>
        <sz val="11"/>
        <color theme="1"/>
        <rFont val="Times New Roman"/>
        <family val="1"/>
        <charset val="238"/>
      </rPr>
      <t>.</t>
    </r>
  </si>
  <si>
    <t>5.</t>
  </si>
  <si>
    <t>Rękawiczki nitrylowe z naturalnej gumy lateksowej cienkie, gumowe,trwałe, bezpudrowe o wydłużonym mankiecie, zewnętrzna powierzchnia teksturowana (palce), antyelektrostatyczne, przeznaczone do badań labolatoryjnych. Kolor zielony. Klasa PPE Category III CE 0123 np. Touchntuff 92-605.
Spełniająca normy: EN ISO 21420:2020, EN ISO 374-1:2016, EN ISO 374-5:2016, EN 421:2010,
 ISO 18889:2019</t>
  </si>
  <si>
    <t>Rękawiczki nitrylowe wykonane z naturalnej gumy lateksowej, wytrzymałe, bezpudrowe, zewnętrzna powierzchnia teksturowana (w pełni), antyelektrostatyczne przewidziane  do  badań w labolatorium. Kolor czarny. Klasa PPE Category III CE 0123 np. Touchntuff 93-852
Spełniająca normy: EN 455 1-4, EN ISO 21420:2020, 
ISO 11193</t>
  </si>
  <si>
    <t>FORMULARZ OFERTOWY do zamówienia nr 11/ZM/2024
dotyczący zakupu i dostawy rękawiczek ochronnych (jednorazowych) dla funkcjonariuszy i pracowników cywilnych Nadwiślańskiego Oddziału Straży Granicznej</t>
  </si>
  <si>
    <t>1. Dostawa na koszt Wykonawcy.</t>
  </si>
  <si>
    <t>Termin realizacji do ……………... dni/miesięcy* (niepotrzebne skreślić) od złożenia zamówienia, jednak nie później niż do 30 listopada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</si>
</sst>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view="pageBreakPreview" topLeftCell="A31" zoomScale="130" zoomScaleNormal="100" zoomScaleSheetLayoutView="130" workbookViewId="0">
      <selection activeCell="B24" sqref="B24:F24"/>
    </sheetView>
  </sheetViews>
  <sheetFormatPr defaultRowHeight="15" x14ac:dyDescent="0.25"/>
  <cols>
    <col min="1" max="1" width="3.140625" customWidth="1"/>
    <col min="2" max="2" width="44.7109375" customWidth="1"/>
    <col min="3" max="3" width="6.5703125" bestFit="1" customWidth="1"/>
    <col min="4" max="6" width="14.42578125" customWidth="1"/>
    <col min="12" max="19" width="9.140625" style="17"/>
  </cols>
  <sheetData>
    <row r="1" spans="1:16" x14ac:dyDescent="0.25">
      <c r="A1" s="31" t="s">
        <v>43</v>
      </c>
      <c r="B1" s="31"/>
      <c r="C1" s="31"/>
      <c r="D1" s="31"/>
      <c r="E1" s="31"/>
      <c r="F1" s="31"/>
      <c r="G1" s="16"/>
      <c r="J1" s="7" t="s">
        <v>12</v>
      </c>
      <c r="K1" s="8">
        <f>F32</f>
        <v>0</v>
      </c>
      <c r="L1" s="7"/>
      <c r="M1" s="7"/>
      <c r="N1" s="7"/>
      <c r="O1" s="7"/>
      <c r="P1" s="7"/>
    </row>
    <row r="2" spans="1:16" ht="15.75" customHeight="1" x14ac:dyDescent="0.25">
      <c r="A2" s="1"/>
      <c r="F2" s="26" t="s">
        <v>44</v>
      </c>
      <c r="J2" s="7"/>
      <c r="K2" s="9"/>
      <c r="L2" s="10" t="s">
        <v>13</v>
      </c>
      <c r="M2" s="10" t="s">
        <v>14</v>
      </c>
      <c r="N2" s="10" t="s">
        <v>15</v>
      </c>
      <c r="O2" s="10" t="s">
        <v>16</v>
      </c>
      <c r="P2" s="10" t="s">
        <v>17</v>
      </c>
    </row>
    <row r="3" spans="1:16" ht="47.25" customHeight="1" x14ac:dyDescent="0.25">
      <c r="A3" s="48" t="s">
        <v>49</v>
      </c>
      <c r="B3" s="48"/>
      <c r="C3" s="48"/>
      <c r="D3" s="48"/>
      <c r="E3" s="48"/>
      <c r="F3" s="48"/>
      <c r="G3" s="24"/>
      <c r="J3" s="7" t="s">
        <v>18</v>
      </c>
      <c r="K3" s="7"/>
      <c r="L3" s="10">
        <f>ROUND((K1-INT(K1))*100,0)</f>
        <v>0</v>
      </c>
      <c r="M3" s="10">
        <f>IF(K1&gt;=1,VALUE(RIGHT(LEFT(INT(K1),LEN(INT(K1))),3)),0)</f>
        <v>0</v>
      </c>
      <c r="N3" s="10">
        <f>IF(K1&gt;=1000,VALUE(TEXT(RIGHT(LEFT(INT(K1),LEN(INT(K1))-3),3),"000")),0)</f>
        <v>0</v>
      </c>
      <c r="O3" s="10">
        <f>IF(K1&gt;=1000000,VALUE(TEXT(RIGHT(LEFT(INT(K1),LEN(INT(K1))-6),3),"000")),0)</f>
        <v>0</v>
      </c>
      <c r="P3" s="10">
        <f>IF(K1&gt;=1000000000,VALUE(TEXT(RIGHT(LEFT(INT(K1),LEN(INT(K1))-9),3),"000")),0)</f>
        <v>0</v>
      </c>
    </row>
    <row r="4" spans="1:16" ht="9.75" customHeight="1" x14ac:dyDescent="0.25">
      <c r="J4" s="7" t="s">
        <v>19</v>
      </c>
      <c r="K4" s="7"/>
      <c r="L4" s="7" t="str">
        <f>IF(K1=0,"",IF(L3&lt;=20,IF(L3=0,"zero",INDEX(WM_Jednosci,L3)),INDEX(WM_Dziesiatki,INT(L3/10))&amp;IF(MOD(L3,10)," " &amp;INDEX(WM_Jednosci,MOD(L3,10)),"")))&amp; " " &amp;IF(K1=0,"",INDEX(IF(L3&lt;20,{"groszy";"grosz";"grosze";"groszy"},{"groszy";"grosze";"groszy"}),MATCH(IF(L3&lt;20,L3,MOD(L3,10)),IF(L3&lt;20,{0;1;2;5},{0;2;5}),1)))</f>
        <v xml:space="preserve"> </v>
      </c>
      <c r="M4" s="7" t="str">
        <f>IF(OR(K1&lt;1,INT(M3/100)=0),"",INDEX(WM_Setki,INT(M3/100)))&amp; IF(M3-(INT(M3/100)*100)&lt;=20,IF(M3-(INT(M3/100)*100)=0,IF(OR(M3&gt;0,K1&lt;1),"","złotych")," " &amp;INDEX(WM_Jednosci,M3-(INT(M3/100)*100)))," " &amp;INDEX(WM_Dziesiatki,INT((M3-(INT(M3/100)*100))/10))&amp;IF(MOD((M3-(INT(M3/100)*100)),10)," "&amp;INDEX(WM_Jednosci,MOD((M3-(INT(M3/100)*100)),10)),""))&amp;IF(M3=0,""," " &amp;INDEX(IF(M3&lt;20,{"złotych";"złoty";"złote";"złotych"},{"złotych";"złote";"złotych"}),MATCH(IF(M3-(INT(M3/100)*100)&lt;20,M3-(INT(M3/100)*100),MOD((M3-(INT(M3/100)*100)),10)),IF(M3&lt;20,{0;1;2;5},{0;2;5}),1)))</f>
        <v/>
      </c>
      <c r="N4" s="7" t="str">
        <f>IF(OR(K1&lt;1,INT(N3/100)=0),"",INDEX(WM_Setki,INT(N3/100)))&amp; IF(N3-(INT(N3/100)*100)&lt;=20,IF(N3-(INT(N3/100)*100)=0,""," " &amp;INDEX(WM_Jednosci,N3-(INT(N3/100)*100)))," " &amp;INDEX(WM_Dziesiatki,INT((N3-(INT(N3/100)*100))/10))&amp;IF(MOD((N3-(INT(N3/100)*100)),10)," "&amp;INDEX(WM_Jednosci,MOD((N3-(INT(N3/100)*100)),10)),""))&amp;IF(N3=0,""," " &amp;INDEX(IF(N3&lt;20,{"";"tysiąc";"tysiące";"tysięcy"},{"tysięcy";"tysiące";"tysięcy"}),MATCH(IF(N3-(INT(N3/100)*100)&lt;20,N3-(INT(N3/100)*100),MOD((N3-(INT(N3/100)*100)),10)),IF(N3&lt;20,{0;1;2;5},{0;2;5}),1)))</f>
        <v/>
      </c>
      <c r="O4" s="7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&amp;INDEX(IF(O3&lt;20,{"";"milion";"miliony";"milionów"},{"milionów";"miliony";"milionów"}),MATCH(IF(O3-(INT(O3/100)*100)&lt;20,O3-(INT(O3/100)*100),MOD((O3-(INT(O3/100)*100)),10)),IF(O3&lt;20,{0;1;2;5},{0;2;5}),1)))</f>
        <v/>
      </c>
      <c r="P4" s="7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&amp;INDEX(IF(P3&lt;20,{"";"miliard";"miliardy";"miliardów"},{"miliardów";"miliardy";"miliardów"}),MATCH(IF(P3-(INT(P3/100)*100)&lt;20,P3-(INT(P3/100)*100),MOD((P3-(INT(P3/100)*100)),10)),IF(P3&lt;20,{0;1;2;5},{0;2;5}),1)))</f>
        <v/>
      </c>
    </row>
    <row r="5" spans="1:16" x14ac:dyDescent="0.25">
      <c r="A5" s="2" t="s">
        <v>0</v>
      </c>
      <c r="J5" s="7"/>
      <c r="K5" s="7"/>
      <c r="L5" s="7"/>
      <c r="M5" s="7"/>
      <c r="N5" s="7"/>
      <c r="O5" s="7"/>
      <c r="P5" s="7"/>
    </row>
    <row r="6" spans="1:16" ht="15" customHeight="1" x14ac:dyDescent="0.25">
      <c r="A6" s="33" t="s">
        <v>35</v>
      </c>
      <c r="B6" s="33"/>
      <c r="C6" s="33"/>
      <c r="D6" s="33"/>
      <c r="E6" s="33"/>
      <c r="F6" s="33"/>
      <c r="G6" s="33"/>
      <c r="J6" s="11" t="s">
        <v>20</v>
      </c>
      <c r="K6" s="12" t="str">
        <f>IF(NOT(ISNUMBER(K1)),slownie_info_1,IF(OR((K1*10^-12)&gt;=1,K1&lt;0),slownie_info_2,IF(TRIM(P4)&lt;&gt;"",TRIM(P4)&amp;" ","")&amp;IF(TRIM(O4)&lt;&gt;"",TRIM(O4)&amp;" ","")&amp;IF(TRIM(N4)&lt;&gt;"",TRIM(N4)&amp;" ","")&amp;IF(TRIM(M4)&lt;&gt;"",TRIM(M4)&amp;" ","")&amp;IF(TRIM(L4)&lt;&gt;"",L4&amp;" ","")))</f>
        <v/>
      </c>
      <c r="L6" s="12"/>
      <c r="M6" s="12"/>
      <c r="N6" s="12"/>
      <c r="O6" s="12"/>
      <c r="P6" s="12"/>
    </row>
    <row r="7" spans="1:16" x14ac:dyDescent="0.25">
      <c r="A7" s="33" t="s">
        <v>1</v>
      </c>
      <c r="B7" s="33"/>
      <c r="C7" s="33"/>
      <c r="D7" s="33"/>
      <c r="E7" s="33"/>
      <c r="F7" s="33"/>
      <c r="G7" s="33"/>
      <c r="J7" s="11" t="s">
        <v>21</v>
      </c>
      <c r="K7" s="12" t="str">
        <f>IF(NOT(ISNUMBER(K1)),slownie_info_1,IF(OR((K1*10^-12)&gt;=1,K1&lt;0),slownie_info_2,IF(TRIM(P4)&lt;&gt;"",TRIM(P4)&amp;" ","")&amp;IF(TRIM(O4)&lt;&gt;"",TRIM(O4)&amp;" ","")&amp;IF(TRIM(N4)&lt;&gt;"",TRIM(N4)&amp;" ","")&amp;IF(TRIM(M4)&lt;&gt;"",TRIM(M4)&amp;", ","")&amp;IF(TRIM(L4)&lt;&gt;"",L4&amp;" ","")))</f>
        <v/>
      </c>
      <c r="L7" s="12"/>
      <c r="M7" s="12"/>
      <c r="N7" s="12"/>
      <c r="O7" s="12"/>
      <c r="P7" s="12"/>
    </row>
    <row r="8" spans="1:16" x14ac:dyDescent="0.25">
      <c r="A8" s="33" t="s">
        <v>2</v>
      </c>
      <c r="B8" s="33"/>
      <c r="C8" s="33"/>
      <c r="D8" s="33"/>
      <c r="E8" s="33"/>
      <c r="F8" s="33"/>
      <c r="G8" s="33"/>
      <c r="J8" s="11" t="s">
        <v>22</v>
      </c>
      <c r="K8" s="12" t="str">
        <f>IF(NOT(ISNUMBER(K1)),slownie_info_1,IF(OR((K1*10^-12)&gt;=1,K1&lt;0),slownie_info_2,IF(TRIM(P4)&lt;&gt;"",TRIM(P4)&amp;" ","")&amp;IF(TRIM(O4)&lt;&gt;"",TRIM(O4)&amp;" ","")&amp;IF(TRIM(N4)&lt;&gt;"",TRIM(N4)&amp;" ","")&amp;IF(TRIM(M4)&lt;&gt;"",TRIM(M4)&amp;" ","")&amp;IF(TRIM(L4)&lt;&gt;"",#REF!,"")))</f>
        <v/>
      </c>
      <c r="L8" s="12"/>
      <c r="M8" s="12"/>
      <c r="N8" s="12"/>
      <c r="O8" s="12"/>
      <c r="P8" s="12"/>
    </row>
    <row r="9" spans="1:16" x14ac:dyDescent="0.25">
      <c r="A9" s="37" t="s">
        <v>34</v>
      </c>
      <c r="B9" s="37"/>
      <c r="C9" s="37"/>
      <c r="D9" s="37"/>
      <c r="E9" s="37"/>
      <c r="F9" s="37"/>
      <c r="G9" s="25"/>
    </row>
    <row r="10" spans="1:16" ht="3.75" customHeight="1" x14ac:dyDescent="0.25"/>
    <row r="11" spans="1:16" x14ac:dyDescent="0.25">
      <c r="A11" s="14" t="s">
        <v>25</v>
      </c>
      <c r="B11" s="15"/>
      <c r="C11" s="15"/>
      <c r="D11" s="15"/>
      <c r="E11" s="15"/>
      <c r="F11" s="15"/>
      <c r="G11" s="15"/>
    </row>
    <row r="12" spans="1:16" x14ac:dyDescent="0.25">
      <c r="A12" s="16" t="s">
        <v>27</v>
      </c>
      <c r="B12" s="15"/>
      <c r="C12" s="15"/>
      <c r="D12" s="15"/>
      <c r="E12" s="15"/>
      <c r="F12" s="15"/>
      <c r="G12" s="15"/>
    </row>
    <row r="13" spans="1:16" x14ac:dyDescent="0.25">
      <c r="A13" s="16" t="s">
        <v>28</v>
      </c>
      <c r="B13" s="15"/>
      <c r="C13" s="15"/>
      <c r="D13" s="15"/>
      <c r="E13" s="15"/>
      <c r="F13" s="15"/>
      <c r="G13" s="15"/>
    </row>
    <row r="14" spans="1:16" ht="3.75" customHeight="1" x14ac:dyDescent="0.25">
      <c r="A14" s="16"/>
      <c r="B14" s="15"/>
      <c r="C14" s="15"/>
      <c r="D14" s="15"/>
      <c r="E14" s="15"/>
      <c r="F14" s="15"/>
      <c r="G14" s="15"/>
    </row>
    <row r="15" spans="1:16" x14ac:dyDescent="0.25">
      <c r="A15" s="16" t="s">
        <v>29</v>
      </c>
      <c r="B15" s="15"/>
      <c r="C15" s="15"/>
      <c r="D15" s="15"/>
      <c r="E15" s="15"/>
      <c r="F15" s="15"/>
      <c r="G15" s="15"/>
    </row>
    <row r="16" spans="1:16" x14ac:dyDescent="0.25">
      <c r="A16" s="34" t="s">
        <v>24</v>
      </c>
      <c r="B16" s="34"/>
      <c r="C16" s="34"/>
      <c r="D16" s="34"/>
      <c r="E16" s="34"/>
      <c r="F16" s="34"/>
      <c r="G16" s="34"/>
    </row>
    <row r="17" spans="1:18" ht="12" customHeight="1" x14ac:dyDescent="0.25"/>
    <row r="18" spans="1:18" ht="30" customHeight="1" x14ac:dyDescent="0.25">
      <c r="A18" s="38" t="s">
        <v>41</v>
      </c>
      <c r="B18" s="38"/>
      <c r="C18" s="38"/>
      <c r="D18" s="38"/>
      <c r="E18" s="38"/>
      <c r="F18" s="38"/>
      <c r="G18" s="20"/>
    </row>
    <row r="19" spans="1:18" x14ac:dyDescent="0.25">
      <c r="A19" s="33" t="s">
        <v>3</v>
      </c>
      <c r="B19" s="33"/>
      <c r="C19" s="33"/>
      <c r="D19" s="33"/>
      <c r="E19" s="33"/>
      <c r="F19" s="33"/>
      <c r="G19" s="33"/>
    </row>
    <row r="20" spans="1:18" ht="17.25" customHeight="1" x14ac:dyDescent="0.25">
      <c r="A20" s="35" t="s">
        <v>50</v>
      </c>
      <c r="B20" s="35"/>
      <c r="C20" s="35"/>
      <c r="D20" s="35"/>
      <c r="E20" s="35"/>
      <c r="F20" s="35"/>
      <c r="G20" s="47"/>
      <c r="L20" s="22"/>
    </row>
    <row r="21" spans="1:18" ht="30.75" customHeight="1" x14ac:dyDescent="0.25">
      <c r="A21" s="39" t="s">
        <v>45</v>
      </c>
      <c r="B21" s="39"/>
      <c r="C21" s="39"/>
      <c r="D21" s="39"/>
      <c r="E21" s="39"/>
      <c r="F21" s="39"/>
      <c r="G21" s="20"/>
    </row>
    <row r="22" spans="1:18" ht="30.75" customHeight="1" x14ac:dyDescent="0.25">
      <c r="A22" s="36" t="s">
        <v>33</v>
      </c>
      <c r="B22" s="36"/>
      <c r="C22" s="36"/>
      <c r="D22" s="36"/>
      <c r="E22" s="36"/>
      <c r="F22" s="36"/>
      <c r="G22" s="20"/>
    </row>
    <row r="23" spans="1:18" ht="17.25" customHeight="1" x14ac:dyDescent="0.25">
      <c r="A23" s="23" t="s">
        <v>31</v>
      </c>
      <c r="B23" s="40" t="s">
        <v>36</v>
      </c>
      <c r="C23" s="40"/>
      <c r="D23" s="40"/>
      <c r="E23" s="40"/>
      <c r="F23" s="40"/>
      <c r="G23" s="20"/>
    </row>
    <row r="24" spans="1:18" ht="31.5" customHeight="1" x14ac:dyDescent="0.25">
      <c r="A24" s="29" t="s">
        <v>46</v>
      </c>
      <c r="B24" s="40" t="s">
        <v>51</v>
      </c>
      <c r="C24" s="40"/>
      <c r="D24" s="40"/>
      <c r="E24" s="40"/>
      <c r="F24" s="40"/>
      <c r="G24" s="20"/>
    </row>
    <row r="25" spans="1:18" ht="60.75" customHeight="1" x14ac:dyDescent="0.25">
      <c r="A25" s="38" t="s">
        <v>42</v>
      </c>
      <c r="B25" s="38"/>
      <c r="C25" s="38"/>
      <c r="D25" s="38"/>
      <c r="E25" s="38"/>
      <c r="F25" s="38"/>
      <c r="G25" s="21"/>
    </row>
    <row r="26" spans="1:18" x14ac:dyDescent="0.25">
      <c r="A26" s="35" t="s">
        <v>32</v>
      </c>
      <c r="B26" s="35"/>
      <c r="C26" s="35"/>
      <c r="D26" s="35"/>
      <c r="E26" s="35"/>
      <c r="F26" s="35"/>
      <c r="G26" s="35"/>
      <c r="L26" s="46"/>
      <c r="M26" s="46"/>
      <c r="N26" s="46"/>
      <c r="O26" s="46"/>
      <c r="P26" s="46"/>
      <c r="Q26" s="46"/>
      <c r="R26" s="46"/>
    </row>
    <row r="27" spans="1:18" x14ac:dyDescent="0.25">
      <c r="A27" s="32" t="s">
        <v>5</v>
      </c>
      <c r="B27" s="32"/>
      <c r="C27" s="32"/>
      <c r="D27" s="32"/>
      <c r="E27" s="32"/>
      <c r="F27" s="32"/>
      <c r="L27" s="46"/>
      <c r="M27" s="46"/>
      <c r="N27" s="46"/>
      <c r="O27" s="46"/>
      <c r="P27" s="46"/>
      <c r="Q27" s="46"/>
      <c r="R27" s="46"/>
    </row>
    <row r="28" spans="1:18" ht="22.5" customHeight="1" x14ac:dyDescent="0.25">
      <c r="A28" s="3" t="s">
        <v>6</v>
      </c>
      <c r="B28" s="3" t="s">
        <v>39</v>
      </c>
      <c r="C28" s="3" t="s">
        <v>7</v>
      </c>
      <c r="D28" s="4" t="s">
        <v>8</v>
      </c>
      <c r="E28" s="4" t="s">
        <v>9</v>
      </c>
      <c r="F28" s="4" t="s">
        <v>10</v>
      </c>
      <c r="L28" s="46"/>
      <c r="M28" s="46"/>
      <c r="N28" s="46"/>
      <c r="O28" s="46"/>
      <c r="P28" s="46"/>
      <c r="Q28" s="46"/>
      <c r="R28" s="46"/>
    </row>
    <row r="29" spans="1:18" ht="40.5" customHeight="1" x14ac:dyDescent="0.25">
      <c r="A29" s="3" t="s">
        <v>30</v>
      </c>
      <c r="B29" s="27" t="s">
        <v>40</v>
      </c>
      <c r="C29" s="30">
        <v>60000</v>
      </c>
      <c r="D29" s="13">
        <v>0</v>
      </c>
      <c r="E29" s="5">
        <f>D29*C29</f>
        <v>0</v>
      </c>
      <c r="F29" s="5">
        <f>E29*1.23</f>
        <v>0</v>
      </c>
      <c r="L29" s="46"/>
      <c r="M29" s="46"/>
      <c r="N29" s="46"/>
      <c r="O29" s="46"/>
      <c r="P29" s="46"/>
      <c r="Q29" s="46"/>
      <c r="R29" s="46"/>
    </row>
    <row r="30" spans="1:18" ht="123" customHeight="1" x14ac:dyDescent="0.25">
      <c r="A30" s="3" t="s">
        <v>37</v>
      </c>
      <c r="B30" s="28" t="s">
        <v>47</v>
      </c>
      <c r="C30" s="30">
        <v>4200</v>
      </c>
      <c r="D30" s="13">
        <v>0</v>
      </c>
      <c r="E30" s="5">
        <f t="shared" ref="E30:E31" si="0">D30*C30</f>
        <v>0</v>
      </c>
      <c r="F30" s="5">
        <f t="shared" ref="F30:F31" si="1">E30*1.23</f>
        <v>0</v>
      </c>
      <c r="L30" s="46"/>
      <c r="M30" s="46"/>
      <c r="N30" s="46"/>
      <c r="O30" s="46"/>
      <c r="P30" s="46"/>
      <c r="Q30" s="46"/>
      <c r="R30" s="46"/>
    </row>
    <row r="31" spans="1:18" ht="103.5" customHeight="1" thickBot="1" x14ac:dyDescent="0.3">
      <c r="A31" s="3" t="s">
        <v>38</v>
      </c>
      <c r="B31" s="28" t="s">
        <v>48</v>
      </c>
      <c r="C31" s="30">
        <v>21600</v>
      </c>
      <c r="D31" s="13">
        <v>0</v>
      </c>
      <c r="E31" s="5">
        <f t="shared" si="0"/>
        <v>0</v>
      </c>
      <c r="F31" s="5">
        <f t="shared" si="1"/>
        <v>0</v>
      </c>
      <c r="L31" s="46"/>
      <c r="M31" s="46"/>
      <c r="N31" s="46"/>
      <c r="O31" s="46"/>
      <c r="P31" s="46"/>
      <c r="Q31" s="46"/>
      <c r="R31" s="46"/>
    </row>
    <row r="32" spans="1:18" ht="30.75" customHeight="1" thickBot="1" x14ac:dyDescent="0.3">
      <c r="A32" s="43" t="s">
        <v>11</v>
      </c>
      <c r="B32" s="44"/>
      <c r="C32" s="45"/>
      <c r="D32" s="45"/>
      <c r="E32" s="18"/>
      <c r="F32" s="19"/>
    </row>
    <row r="33" spans="1:7" ht="3.75" customHeight="1" x14ac:dyDescent="0.25"/>
    <row r="34" spans="1:7" x14ac:dyDescent="0.25">
      <c r="A34" s="41" t="str">
        <f>"słownie: "&amp;K8</f>
        <v xml:space="preserve">słownie: </v>
      </c>
      <c r="B34" s="41"/>
      <c r="C34" s="41"/>
      <c r="D34" s="41"/>
      <c r="E34" s="41"/>
      <c r="F34" s="41"/>
      <c r="G34" s="41"/>
    </row>
    <row r="35" spans="1:7" ht="6.75" customHeight="1" x14ac:dyDescent="0.25">
      <c r="B35" s="6"/>
    </row>
    <row r="36" spans="1:7" ht="60.75" customHeight="1" x14ac:dyDescent="0.25">
      <c r="A36" s="35" t="s">
        <v>4</v>
      </c>
      <c r="B36" s="35"/>
      <c r="C36" s="35"/>
      <c r="D36" s="35"/>
      <c r="E36" s="35"/>
      <c r="F36" s="35"/>
      <c r="G36" s="21"/>
    </row>
    <row r="37" spans="1:7" x14ac:dyDescent="0.25">
      <c r="A37" s="37"/>
      <c r="B37" s="37"/>
      <c r="C37" s="37"/>
      <c r="D37" s="37"/>
      <c r="E37" s="37"/>
      <c r="F37" s="37"/>
      <c r="G37" s="37"/>
    </row>
    <row r="40" spans="1:7" x14ac:dyDescent="0.25">
      <c r="D40" s="42" t="s">
        <v>23</v>
      </c>
      <c r="E40" s="42"/>
      <c r="F40" s="42"/>
    </row>
    <row r="41" spans="1:7" x14ac:dyDescent="0.25">
      <c r="D41" s="42" t="s">
        <v>26</v>
      </c>
      <c r="E41" s="42"/>
      <c r="F41" s="42"/>
    </row>
  </sheetData>
  <mergeCells count="29">
    <mergeCell ref="A20:F20"/>
    <mergeCell ref="A25:F25"/>
    <mergeCell ref="A32:D32"/>
    <mergeCell ref="L30:R30"/>
    <mergeCell ref="L31:R31"/>
    <mergeCell ref="L26:R26"/>
    <mergeCell ref="L27:R27"/>
    <mergeCell ref="L28:R28"/>
    <mergeCell ref="L29:R29"/>
    <mergeCell ref="A34:G34"/>
    <mergeCell ref="D41:F41"/>
    <mergeCell ref="D40:F40"/>
    <mergeCell ref="A37:G37"/>
    <mergeCell ref="A36:F36"/>
    <mergeCell ref="A1:F1"/>
    <mergeCell ref="A27:F27"/>
    <mergeCell ref="A6:G6"/>
    <mergeCell ref="A7:G7"/>
    <mergeCell ref="A8:G8"/>
    <mergeCell ref="A16:G16"/>
    <mergeCell ref="A19:G19"/>
    <mergeCell ref="A26:G26"/>
    <mergeCell ref="A22:F22"/>
    <mergeCell ref="A3:F3"/>
    <mergeCell ref="A9:F9"/>
    <mergeCell ref="A18:F18"/>
    <mergeCell ref="A21:F21"/>
    <mergeCell ref="B24:F24"/>
    <mergeCell ref="B23:F2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2024-10-23T10:27:57Z</cp:lastPrinted>
  <dcterms:created xsi:type="dcterms:W3CDTF">2024-07-03T09:56:48Z</dcterms:created>
  <dcterms:modified xsi:type="dcterms:W3CDTF">2024-10-23T10:29:42Z</dcterms:modified>
</cp:coreProperties>
</file>